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<sst xmlns="http://schemas.openxmlformats.org/spreadsheetml/2006/main" count="118" uniqueCount="89">
  <si>
    <t>附件1：</t>
  </si>
  <si>
    <r>
      <t>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0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</si>
  <si>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</si>
  <si>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</si>
  <si>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</si>
  <si>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</si>
  <si>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</si>
  <si>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</si>
  <si>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</si>
  <si>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</si>
  <si>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</si>
  <si>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</si>
  <si>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</si>
  <si>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</si>
  <si>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</si>
  <si>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</si>
  <si>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</si>
  <si>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</si>
  <si>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</si>
  <si>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</si>
  <si>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</si>
  <si>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</si>
  <si>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</si>
  <si>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</si>
  <si>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</si>
  <si>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</si>
  <si>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</si>
  <si>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0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</si>
  <si>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</si>
  <si>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</si>
  <si>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</si>
  <si>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</si>
  <si>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</si>
  <si>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</si>
  <si>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</si>
  <si>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</si>
  <si>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</si>
  <si>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</si>
  <si>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</si>
  <si>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</si>
  <si>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</si>
  <si>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</si>
  <si>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</si>
  <si>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</si>
  <si>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0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</si>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</sst>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1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174.314723</v>
          </cell>
        </row>
        <row r="3">
          <cell r="B3">
            <v>128.839014</v>
          </cell>
        </row>
        <row r="4">
          <cell r="B4">
            <v>32.42031</v>
          </cell>
        </row>
        <row r="5">
          <cell r="B5">
            <v>13.055399000000001</v>
          </cell>
        </row>
        <row r="6">
          <cell r="B6">
            <v>197.77504382</v>
          </cell>
        </row>
        <row r="7">
          <cell r="B7">
            <v>86.9263964</v>
          </cell>
        </row>
        <row r="8">
          <cell r="B8">
            <v>98.93383292</v>
          </cell>
        </row>
        <row r="9">
          <cell r="B9">
            <v>11.9148145</v>
          </cell>
        </row>
        <row r="10">
          <cell r="B10">
            <v>372.08976682</v>
          </cell>
        </row>
        <row r="11">
          <cell r="B11">
            <v>215.7654104</v>
          </cell>
        </row>
        <row r="12">
          <cell r="B12">
            <v>98.93383292</v>
          </cell>
        </row>
        <row r="13">
          <cell r="B13">
            <v>32.42031</v>
          </cell>
        </row>
        <row r="14">
          <cell r="B14">
            <v>24.9702135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3年同期销量比较"/>
      <sheetName val="图1"/>
      <sheetName val="Sheet1"/>
    </sheetNames>
    <sheetDataSet>
      <sheetData sheetId="1">
        <row r="4">
          <cell r="B4">
            <v>39286.56</v>
          </cell>
          <cell r="C4">
            <v>334233.95</v>
          </cell>
          <cell r="D4">
            <v>44114.6565</v>
          </cell>
          <cell r="E4">
            <v>366041.1724</v>
          </cell>
          <cell r="F4">
            <v>83401.2165</v>
          </cell>
          <cell r="I4">
            <v>700275.1224</v>
          </cell>
        </row>
        <row r="5">
          <cell r="B5">
            <v>23840.16</v>
          </cell>
          <cell r="C5">
            <v>189361.5</v>
          </cell>
          <cell r="D5">
            <v>31456.257</v>
          </cell>
          <cell r="E5">
            <v>262687.72609999997</v>
          </cell>
          <cell r="F5">
            <v>55296.417</v>
          </cell>
          <cell r="I5">
            <v>452049.22609999997</v>
          </cell>
        </row>
        <row r="6">
          <cell r="B6">
            <v>51779.78</v>
          </cell>
          <cell r="C6">
            <v>485412.62</v>
          </cell>
          <cell r="D6">
            <v>42214.761</v>
          </cell>
          <cell r="E6">
            <v>372237.5796</v>
          </cell>
          <cell r="F6">
            <v>93994.541</v>
          </cell>
          <cell r="I6">
            <v>857650.1995999999</v>
          </cell>
        </row>
        <row r="7">
          <cell r="B7">
            <v>21676.3</v>
          </cell>
          <cell r="C7">
            <v>181848.28</v>
          </cell>
          <cell r="D7">
            <v>13672.9248</v>
          </cell>
          <cell r="E7">
            <v>98726.9602</v>
          </cell>
          <cell r="F7">
            <v>35349.224799999996</v>
          </cell>
          <cell r="I7">
            <v>280575.2402</v>
          </cell>
        </row>
        <row r="8">
          <cell r="B8">
            <v>33732.14</v>
          </cell>
          <cell r="C8">
            <v>256969.67</v>
          </cell>
          <cell r="D8">
            <v>18950.197399999997</v>
          </cell>
          <cell r="E8">
            <v>137556.3255</v>
          </cell>
          <cell r="F8">
            <v>52682.3374</v>
          </cell>
          <cell r="I8">
            <v>394525.9955</v>
          </cell>
        </row>
        <row r="9">
          <cell r="B9">
            <v>72120.68</v>
          </cell>
          <cell r="C9">
            <v>602244.09</v>
          </cell>
          <cell r="D9">
            <v>40108.7759</v>
          </cell>
          <cell r="E9">
            <v>323311.8433</v>
          </cell>
          <cell r="F9">
            <v>112229.4559</v>
          </cell>
          <cell r="I9">
            <v>925555.9332999999</v>
          </cell>
        </row>
        <row r="10">
          <cell r="B10">
            <v>33107.01</v>
          </cell>
          <cell r="C10">
            <v>282837.4</v>
          </cell>
          <cell r="D10">
            <v>25718.0028</v>
          </cell>
          <cell r="E10">
            <v>219348.249</v>
          </cell>
          <cell r="F10">
            <v>58825.0128</v>
          </cell>
          <cell r="I10">
            <v>502185.64900000003</v>
          </cell>
        </row>
        <row r="11">
          <cell r="B11">
            <v>35762.06</v>
          </cell>
          <cell r="C11">
            <v>288746.33</v>
          </cell>
          <cell r="D11">
            <v>34335.5503</v>
          </cell>
          <cell r="E11">
            <v>274147.7466</v>
          </cell>
          <cell r="F11">
            <v>70097.6103</v>
          </cell>
          <cell r="I11">
            <v>562894.0766</v>
          </cell>
        </row>
        <row r="12">
          <cell r="B12">
            <v>29304.66</v>
          </cell>
          <cell r="C12">
            <v>225559.78</v>
          </cell>
          <cell r="D12">
            <v>41410.5981</v>
          </cell>
          <cell r="E12">
            <v>256165.6818</v>
          </cell>
          <cell r="F12">
            <v>70715.2581</v>
          </cell>
          <cell r="I12">
            <v>481725.4618</v>
          </cell>
        </row>
        <row r="13">
          <cell r="B13">
            <v>93682.36</v>
          </cell>
          <cell r="C13">
            <v>830038.18</v>
          </cell>
          <cell r="D13">
            <v>105009.8531</v>
          </cell>
          <cell r="E13">
            <v>1005079.1867000001</v>
          </cell>
          <cell r="F13">
            <v>198692.2131</v>
          </cell>
          <cell r="I13">
            <v>1835117.3667000001</v>
          </cell>
        </row>
        <row r="14">
          <cell r="B14">
            <v>94590.31</v>
          </cell>
          <cell r="C14">
            <v>809504.24</v>
          </cell>
          <cell r="D14">
            <v>64091.7397</v>
          </cell>
          <cell r="E14">
            <v>573510.1710000001</v>
          </cell>
          <cell r="F14">
            <v>158682.0497</v>
          </cell>
          <cell r="I14">
            <v>1383014.411</v>
          </cell>
        </row>
        <row r="15">
          <cell r="B15">
            <v>46285.12</v>
          </cell>
          <cell r="C15">
            <v>378034.83</v>
          </cell>
          <cell r="D15">
            <v>29173.684400000002</v>
          </cell>
          <cell r="E15">
            <v>220225.0964</v>
          </cell>
          <cell r="F15">
            <v>75458.80440000001</v>
          </cell>
          <cell r="I15">
            <v>598259.9264</v>
          </cell>
        </row>
        <row r="16">
          <cell r="B16">
            <v>38586.49</v>
          </cell>
          <cell r="C16">
            <v>312033.17</v>
          </cell>
          <cell r="D16">
            <v>45947.720199999996</v>
          </cell>
          <cell r="E16">
            <v>393088.75509999995</v>
          </cell>
          <cell r="F16">
            <v>84534.2102</v>
          </cell>
          <cell r="I16">
            <v>705121.9250999999</v>
          </cell>
        </row>
        <row r="17">
          <cell r="B17">
            <v>45118.17</v>
          </cell>
          <cell r="C17">
            <v>302641.3</v>
          </cell>
          <cell r="D17">
            <v>42068.368</v>
          </cell>
          <cell r="E17">
            <v>344583.24</v>
          </cell>
          <cell r="F17">
            <v>87186.538</v>
          </cell>
          <cell r="I17">
            <v>647224.54</v>
          </cell>
        </row>
        <row r="18">
          <cell r="B18">
            <v>105922.05</v>
          </cell>
          <cell r="C18">
            <v>858403.02</v>
          </cell>
          <cell r="D18">
            <v>103924.9565</v>
          </cell>
          <cell r="E18">
            <v>796529.1758000001</v>
          </cell>
          <cell r="F18">
            <v>209847.00650000002</v>
          </cell>
          <cell r="I18">
            <v>1654932.1958</v>
          </cell>
        </row>
        <row r="19">
          <cell r="B19">
            <v>48622.29</v>
          </cell>
          <cell r="C19">
            <v>378572.94</v>
          </cell>
          <cell r="D19">
            <v>48503.432</v>
          </cell>
          <cell r="E19">
            <v>373025.2999</v>
          </cell>
          <cell r="F19">
            <v>97125.72200000001</v>
          </cell>
          <cell r="I19">
            <v>751598.2398999999</v>
          </cell>
        </row>
        <row r="20">
          <cell r="B20">
            <v>59385.78</v>
          </cell>
          <cell r="C20">
            <v>498938.67</v>
          </cell>
          <cell r="D20">
            <v>32698.036399999997</v>
          </cell>
          <cell r="E20">
            <v>220750.9155</v>
          </cell>
          <cell r="F20">
            <v>92083.8164</v>
          </cell>
          <cell r="I20">
            <v>719689.5855</v>
          </cell>
        </row>
        <row r="21">
          <cell r="B21">
            <v>48692.11</v>
          </cell>
          <cell r="C21">
            <v>391310.75</v>
          </cell>
          <cell r="D21">
            <v>23910.4112</v>
          </cell>
          <cell r="E21">
            <v>190075.2965</v>
          </cell>
          <cell r="F21">
            <v>72602.5212</v>
          </cell>
          <cell r="I21">
            <v>581386.0464999999</v>
          </cell>
        </row>
        <row r="22">
          <cell r="B22">
            <v>153798.25</v>
          </cell>
          <cell r="C22">
            <v>1217399.14</v>
          </cell>
          <cell r="D22">
            <v>95322.463</v>
          </cell>
          <cell r="E22">
            <v>753297.1414000001</v>
          </cell>
          <cell r="F22">
            <v>249120.713</v>
          </cell>
          <cell r="I22">
            <v>1970696.2814</v>
          </cell>
        </row>
        <row r="23">
          <cell r="B23">
            <v>41017.76</v>
          </cell>
          <cell r="C23">
            <v>299120.83</v>
          </cell>
          <cell r="D23">
            <v>6599.060100000001</v>
          </cell>
          <cell r="E23">
            <v>55814.176400000004</v>
          </cell>
          <cell r="F23">
            <v>47616.820100000004</v>
          </cell>
          <cell r="I23">
            <v>354935.0064</v>
          </cell>
        </row>
        <row r="24">
          <cell r="B24">
            <v>13947.38</v>
          </cell>
          <cell r="C24">
            <v>105931.38</v>
          </cell>
          <cell r="D24">
            <v>4164.8356</v>
          </cell>
          <cell r="E24">
            <v>29157.388499999997</v>
          </cell>
          <cell r="F24">
            <v>18112.2156</v>
          </cell>
          <cell r="I24">
            <v>135088.7685</v>
          </cell>
        </row>
        <row r="25">
          <cell r="B25">
            <v>33634.39</v>
          </cell>
          <cell r="C25">
            <v>271957.28</v>
          </cell>
          <cell r="D25">
            <v>15859.2193</v>
          </cell>
          <cell r="E25">
            <v>123976.4826</v>
          </cell>
          <cell r="F25">
            <v>49493.6093</v>
          </cell>
          <cell r="I25">
            <v>395933.7626</v>
          </cell>
        </row>
        <row r="26">
          <cell r="B26">
            <v>57558.85</v>
          </cell>
          <cell r="C26">
            <v>440491.76</v>
          </cell>
          <cell r="D26">
            <v>25795.1607</v>
          </cell>
          <cell r="E26">
            <v>237577.90379999997</v>
          </cell>
          <cell r="F26">
            <v>83354.0107</v>
          </cell>
          <cell r="I26">
            <v>678069.6638</v>
          </cell>
        </row>
        <row r="27">
          <cell r="B27">
            <v>16092.72</v>
          </cell>
          <cell r="C27">
            <v>132881.48</v>
          </cell>
          <cell r="D27">
            <v>14512.134999999998</v>
          </cell>
          <cell r="E27">
            <v>117544.7235</v>
          </cell>
          <cell r="F27">
            <v>30604.854999999996</v>
          </cell>
          <cell r="I27">
            <v>250426.2035</v>
          </cell>
        </row>
        <row r="28">
          <cell r="B28">
            <v>41866.71</v>
          </cell>
          <cell r="C28">
            <v>322742.62</v>
          </cell>
          <cell r="D28">
            <v>42615.0231</v>
          </cell>
          <cell r="E28">
            <v>312263.0313</v>
          </cell>
          <cell r="F28">
            <v>84481.7331</v>
          </cell>
          <cell r="I28">
            <v>635005.6513</v>
          </cell>
        </row>
        <row r="29">
          <cell r="B29">
            <v>4303.25</v>
          </cell>
          <cell r="C29">
            <v>22142.54</v>
          </cell>
          <cell r="D29">
            <v>2913.9222</v>
          </cell>
          <cell r="E29">
            <v>18260.661399999997</v>
          </cell>
          <cell r="F29">
            <v>7217.1722</v>
          </cell>
          <cell r="I29">
            <v>40403.2014</v>
          </cell>
        </row>
        <row r="30">
          <cell r="B30">
            <v>50502.02</v>
          </cell>
          <cell r="C30">
            <v>405459.93</v>
          </cell>
          <cell r="D30">
            <v>17090.6385</v>
          </cell>
          <cell r="E30">
            <v>143587.4955</v>
          </cell>
          <cell r="F30">
            <v>67592.65849999999</v>
          </cell>
          <cell r="I30">
            <v>549047.4255</v>
          </cell>
        </row>
        <row r="31">
          <cell r="B31">
            <v>24037.42</v>
          </cell>
          <cell r="C31">
            <v>170979.13</v>
          </cell>
          <cell r="D31">
            <v>22566.9383</v>
          </cell>
          <cell r="E31">
            <v>129639.23799999998</v>
          </cell>
          <cell r="F31">
            <v>46604.3583</v>
          </cell>
          <cell r="I31">
            <v>300618.368</v>
          </cell>
        </row>
        <row r="32">
          <cell r="B32">
            <v>9046.01</v>
          </cell>
          <cell r="C32">
            <v>58815.1</v>
          </cell>
          <cell r="D32">
            <v>5923.529199999999</v>
          </cell>
          <cell r="E32">
            <v>41870.8825</v>
          </cell>
          <cell r="F32">
            <v>14969.5392</v>
          </cell>
          <cell r="I32">
            <v>100685.9825</v>
          </cell>
        </row>
        <row r="33">
          <cell r="B33">
            <v>8300.52</v>
          </cell>
          <cell r="C33">
            <v>65025.76</v>
          </cell>
          <cell r="D33">
            <v>4678.6571</v>
          </cell>
          <cell r="E33">
            <v>33338.869099999996</v>
          </cell>
          <cell r="F33">
            <v>12979.1771</v>
          </cell>
          <cell r="I33">
            <v>98364.62909999999</v>
          </cell>
        </row>
        <row r="34">
          <cell r="B34">
            <v>27423.65</v>
          </cell>
          <cell r="C34">
            <v>225321.61</v>
          </cell>
          <cell r="D34">
            <v>13431.398999999998</v>
          </cell>
          <cell r="E34">
            <v>100786.43179999999</v>
          </cell>
          <cell r="F34">
            <v>40855.049</v>
          </cell>
          <cell r="I34">
            <v>326108.0418</v>
          </cell>
        </row>
        <row r="35">
          <cell r="B35">
            <v>1403022.96</v>
          </cell>
          <cell r="C35">
            <v>11344959.279999997</v>
          </cell>
          <cell r="D35">
            <v>1058782.9064</v>
          </cell>
          <cell r="E35">
            <v>8524204.847200003</v>
          </cell>
          <cell r="F35">
            <v>2461805.8663999997</v>
          </cell>
          <cell r="I35">
            <v>19869164.1272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5" sqref="C25"/>
    </sheetView>
  </sheetViews>
  <sheetFormatPr defaultColWidth="9.00390625" defaultRowHeight="14.25"/>
  <sheetData>
    <row r="1" ht="18.75">
      <c r="A1" s="1" t="s">
        <v>0</v>
      </c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5" t="s">
        <v>2</v>
      </c>
    </row>
    <row r="4" spans="1:12" ht="14.25">
      <c r="A4" s="6" t="s">
        <v>3</v>
      </c>
      <c r="B4" s="7" t="s">
        <v>4</v>
      </c>
      <c r="C4" s="8"/>
      <c r="D4" s="8"/>
      <c r="E4" s="8"/>
      <c r="F4" s="9"/>
      <c r="G4" s="7" t="s">
        <v>5</v>
      </c>
      <c r="H4" s="8"/>
      <c r="I4" s="8"/>
      <c r="J4" s="8"/>
      <c r="K4" s="10"/>
      <c r="L4" s="6" t="s">
        <v>6</v>
      </c>
    </row>
    <row r="5" spans="1:12" ht="14.25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4" t="s">
        <v>11</v>
      </c>
      <c r="G5" s="12" t="s">
        <v>7</v>
      </c>
      <c r="H5" s="12" t="s">
        <v>12</v>
      </c>
      <c r="I5" s="13" t="s">
        <v>8</v>
      </c>
      <c r="J5" s="15" t="s">
        <v>10</v>
      </c>
      <c r="K5" s="12" t="s">
        <v>11</v>
      </c>
      <c r="L5" s="11"/>
    </row>
    <row r="6" spans="1:12" ht="14.25">
      <c r="A6" s="16" t="s">
        <v>13</v>
      </c>
      <c r="B6" s="17">
        <v>115.53441851</v>
      </c>
      <c r="C6" s="17">
        <v>14.962267</v>
      </c>
      <c r="D6" s="17">
        <v>27.771483</v>
      </c>
      <c r="E6" s="17">
        <f aca="true" t="shared" si="0" ref="E6:E13">SUM(B6:D6)</f>
        <v>158.26816850999998</v>
      </c>
      <c r="F6" s="17">
        <v>158.26816851000004</v>
      </c>
      <c r="G6" s="17">
        <v>73.24656506000001</v>
      </c>
      <c r="H6" s="17">
        <v>26.935711920000003</v>
      </c>
      <c r="I6" s="17">
        <v>13.0433325</v>
      </c>
      <c r="J6" s="17">
        <f aca="true" t="shared" si="1" ref="J6:J13">SUM(G6:I6)</f>
        <v>113.22560948000002</v>
      </c>
      <c r="K6" s="17">
        <v>113.22560948000002</v>
      </c>
      <c r="L6" s="17">
        <f aca="true" t="shared" si="2" ref="L6:L13">E6+J6</f>
        <v>271.49377799</v>
      </c>
    </row>
    <row r="7" spans="1:12" ht="14.25">
      <c r="A7" s="16" t="s">
        <v>14</v>
      </c>
      <c r="B7" s="17">
        <v>81.908623</v>
      </c>
      <c r="C7" s="17">
        <v>13.590315</v>
      </c>
      <c r="D7" s="17">
        <v>22.086065</v>
      </c>
      <c r="E7" s="17">
        <f t="shared" si="0"/>
        <v>117.58500300000001</v>
      </c>
      <c r="F7" s="17">
        <f aca="true" t="shared" si="3" ref="F7:F13">F6+E7</f>
        <v>275.85317151000004</v>
      </c>
      <c r="G7" s="17">
        <v>50.01589833</v>
      </c>
      <c r="H7" s="17">
        <v>20.83198898</v>
      </c>
      <c r="I7" s="17">
        <v>11.6712645</v>
      </c>
      <c r="J7" s="17">
        <f t="shared" si="1"/>
        <v>82.51915181000001</v>
      </c>
      <c r="K7" s="17">
        <f aca="true" t="shared" si="4" ref="K7:K13">K6+J7</f>
        <v>195.74476129000004</v>
      </c>
      <c r="L7" s="17">
        <f t="shared" si="2"/>
        <v>200.10415481</v>
      </c>
    </row>
    <row r="8" spans="1:12" ht="14.25">
      <c r="A8" s="16" t="s">
        <v>15</v>
      </c>
      <c r="B8" s="17">
        <v>134.43828</v>
      </c>
      <c r="C8" s="17">
        <v>19.609024</v>
      </c>
      <c r="D8" s="17">
        <v>33.470064</v>
      </c>
      <c r="E8" s="17">
        <f t="shared" si="0"/>
        <v>187.517368</v>
      </c>
      <c r="F8" s="17">
        <f t="shared" si="3"/>
        <v>463.37053951000007</v>
      </c>
      <c r="G8" s="17">
        <v>86.4867353</v>
      </c>
      <c r="H8" s="17">
        <v>38.1552276</v>
      </c>
      <c r="I8" s="17">
        <v>16.5780525</v>
      </c>
      <c r="J8" s="17">
        <f t="shared" si="1"/>
        <v>141.22001540000002</v>
      </c>
      <c r="K8" s="17">
        <f t="shared" si="4"/>
        <v>336.96477669000006</v>
      </c>
      <c r="L8" s="17">
        <f t="shared" si="2"/>
        <v>328.7373834</v>
      </c>
    </row>
    <row r="9" spans="1:12" ht="14.25">
      <c r="A9" s="16" t="s">
        <v>16</v>
      </c>
      <c r="B9" s="17">
        <v>127.774077</v>
      </c>
      <c r="C9" s="17">
        <v>18.166412</v>
      </c>
      <c r="D9" s="17">
        <v>31.081463</v>
      </c>
      <c r="E9" s="17">
        <f t="shared" si="0"/>
        <v>177.021952</v>
      </c>
      <c r="F9" s="17">
        <f t="shared" si="3"/>
        <v>640.3924915100001</v>
      </c>
      <c r="G9" s="17">
        <v>84.54631356</v>
      </c>
      <c r="H9" s="17">
        <v>37.697813939999996</v>
      </c>
      <c r="I9" s="17">
        <v>16.0246995</v>
      </c>
      <c r="J9" s="17">
        <f t="shared" si="1"/>
        <v>138.268827</v>
      </c>
      <c r="K9" s="17">
        <f t="shared" si="4"/>
        <v>475.23360369000005</v>
      </c>
      <c r="L9" s="17">
        <f t="shared" si="2"/>
        <v>315.290779</v>
      </c>
    </row>
    <row r="10" spans="1:12" ht="14.25">
      <c r="A10" s="16" t="s">
        <v>17</v>
      </c>
      <c r="B10" s="17">
        <v>127.71083654</v>
      </c>
      <c r="C10" s="17">
        <v>17.00108397</v>
      </c>
      <c r="D10" s="17">
        <v>31.775935999999998</v>
      </c>
      <c r="E10" s="17">
        <f t="shared" si="0"/>
        <v>176.48785651</v>
      </c>
      <c r="F10" s="17">
        <f t="shared" si="3"/>
        <v>816.8803480200002</v>
      </c>
      <c r="G10" s="17">
        <v>85.81187237</v>
      </c>
      <c r="H10" s="17">
        <v>31.290136459999996</v>
      </c>
      <c r="I10" s="17">
        <v>14.353214999999999</v>
      </c>
      <c r="J10" s="17">
        <f t="shared" si="1"/>
        <v>131.45522383</v>
      </c>
      <c r="K10" s="17">
        <f t="shared" si="4"/>
        <v>606.68882752</v>
      </c>
      <c r="L10" s="17">
        <f t="shared" si="2"/>
        <v>307.94308034</v>
      </c>
    </row>
    <row r="11" spans="1:12" ht="14.25">
      <c r="A11" s="16" t="s">
        <v>18</v>
      </c>
      <c r="B11" s="17">
        <v>122.233327</v>
      </c>
      <c r="C11" s="17">
        <v>15.71741062</v>
      </c>
      <c r="D11" s="17">
        <v>30.183588</v>
      </c>
      <c r="E11" s="17">
        <f t="shared" si="0"/>
        <v>168.13432562000003</v>
      </c>
      <c r="F11" s="17">
        <f t="shared" si="3"/>
        <v>985.0146736400002</v>
      </c>
      <c r="G11" s="17">
        <v>83.46548073</v>
      </c>
      <c r="H11" s="17">
        <v>96.23245106</v>
      </c>
      <c r="I11" s="17">
        <v>12.7029455</v>
      </c>
      <c r="J11" s="17">
        <f t="shared" si="1"/>
        <v>192.40087728999998</v>
      </c>
      <c r="K11" s="17">
        <f t="shared" si="4"/>
        <v>799.0897048100001</v>
      </c>
      <c r="L11" s="17">
        <f t="shared" si="2"/>
        <v>360.53520291</v>
      </c>
    </row>
    <row r="12" spans="1:12" ht="14.25">
      <c r="A12" s="16" t="s">
        <v>19</v>
      </c>
      <c r="B12" s="17">
        <v>128.839014</v>
      </c>
      <c r="C12" s="17">
        <v>13.055399000000001</v>
      </c>
      <c r="D12" s="17">
        <v>32.42031</v>
      </c>
      <c r="E12" s="17">
        <f t="shared" si="0"/>
        <v>174.314723</v>
      </c>
      <c r="F12" s="17">
        <f t="shared" si="3"/>
        <v>1159.3293966400001</v>
      </c>
      <c r="G12" s="17">
        <v>86.9263964</v>
      </c>
      <c r="H12" s="17">
        <v>98.93383292</v>
      </c>
      <c r="I12" s="17">
        <v>11.9148145</v>
      </c>
      <c r="J12" s="17">
        <f t="shared" si="1"/>
        <v>197.77504382</v>
      </c>
      <c r="K12" s="17">
        <f t="shared" si="4"/>
        <v>996.8647486300001</v>
      </c>
      <c r="L12" s="17">
        <f t="shared" si="2"/>
        <v>372.08976682</v>
      </c>
    </row>
    <row r="13" spans="1:12" ht="14.25">
      <c r="A13" s="16" t="s">
        <v>20</v>
      </c>
      <c r="B13" s="17">
        <v>122.551833</v>
      </c>
      <c r="C13" s="17">
        <v>13.043626</v>
      </c>
      <c r="D13" s="17">
        <v>34.691733</v>
      </c>
      <c r="E13" s="17">
        <f t="shared" si="0"/>
        <v>170.287192</v>
      </c>
      <c r="F13" s="17">
        <f t="shared" si="3"/>
        <v>1329.6165886400001</v>
      </c>
      <c r="G13" s="17">
        <v>82.60365897999996</v>
      </c>
      <c r="H13" s="17">
        <v>50.945307340000014</v>
      </c>
      <c r="I13" s="17">
        <v>11.524238</v>
      </c>
      <c r="J13" s="17">
        <f t="shared" si="1"/>
        <v>145.07320431999997</v>
      </c>
      <c r="K13" s="17">
        <f t="shared" si="4"/>
        <v>1141.9379529500002</v>
      </c>
      <c r="L13" s="17">
        <f t="shared" si="2"/>
        <v>315.36039631999995</v>
      </c>
    </row>
    <row r="14" spans="1:12" ht="14.25">
      <c r="A14" s="16" t="s">
        <v>21</v>
      </c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</row>
    <row r="15" spans="1:12" ht="14.25">
      <c r="A15" s="16" t="s">
        <v>22</v>
      </c>
      <c r="B15" s="17"/>
      <c r="C15" s="17"/>
      <c r="D15" s="17"/>
      <c r="E15" s="18"/>
      <c r="F15" s="17"/>
      <c r="G15" s="17"/>
      <c r="H15" s="17"/>
      <c r="I15" s="17"/>
      <c r="J15" s="17"/>
      <c r="K15" s="17"/>
      <c r="L15" s="17"/>
    </row>
    <row r="16" spans="1:12" ht="14.25">
      <c r="A16" s="16" t="s">
        <v>23</v>
      </c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</row>
    <row r="17" spans="1:12" ht="14.25">
      <c r="A17" s="16" t="s">
        <v>24</v>
      </c>
      <c r="B17" s="17"/>
      <c r="C17" s="17"/>
      <c r="D17" s="17"/>
      <c r="E17" s="18"/>
      <c r="F17" s="17"/>
      <c r="G17" s="17"/>
      <c r="H17" s="17"/>
      <c r="I17" s="17"/>
      <c r="J17" s="17"/>
      <c r="K17" s="17"/>
      <c r="L17" s="17"/>
    </row>
    <row r="18" spans="1:12" ht="14.25">
      <c r="A18" s="12" t="s">
        <v>25</v>
      </c>
      <c r="B18" s="17">
        <f>SUM(B6:B17)</f>
        <v>960.9904090500002</v>
      </c>
      <c r="C18" s="17">
        <f>SUM(C6:C17)</f>
        <v>125.14553759000002</v>
      </c>
      <c r="D18" s="17">
        <f>SUM(D6:D17)</f>
        <v>243.48064200000002</v>
      </c>
      <c r="E18" s="17">
        <f>SUM(B18:D18)</f>
        <v>1329.6165886400001</v>
      </c>
      <c r="F18" s="17"/>
      <c r="G18" s="17">
        <f>SUM(G6:G17)</f>
        <v>633.10292073</v>
      </c>
      <c r="H18" s="17">
        <f>SUM(H6:H17)</f>
        <v>401.02247022</v>
      </c>
      <c r="I18" s="17">
        <f>SUM(I6:I17)</f>
        <v>107.81256199999999</v>
      </c>
      <c r="J18" s="17">
        <f>SUM(G18:I18)</f>
        <v>1141.9379529500002</v>
      </c>
      <c r="K18" s="17"/>
      <c r="L18" s="17">
        <f>E18+J18</f>
        <v>2471.5545415900006</v>
      </c>
    </row>
  </sheetData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1" sqref="B21"/>
    </sheetView>
  </sheetViews>
  <sheetFormatPr defaultColWidth="9.00390625" defaultRowHeight="14.25"/>
  <cols>
    <col min="1" max="1" width="18.00390625" style="0" customWidth="1"/>
    <col min="2" max="2" width="11.00390625" style="0" customWidth="1"/>
    <col min="8" max="8" width="11.75390625" style="0" customWidth="1"/>
  </cols>
  <sheetData>
    <row r="1" ht="18.75">
      <c r="A1" s="1" t="s">
        <v>26</v>
      </c>
    </row>
    <row r="2" spans="1:8" ht="20.25">
      <c r="A2" s="19" t="s">
        <v>27</v>
      </c>
      <c r="B2" s="19"/>
      <c r="C2" s="19"/>
      <c r="D2" s="19"/>
      <c r="E2" s="19"/>
      <c r="F2" s="19"/>
      <c r="G2" s="19"/>
      <c r="H2" s="19"/>
    </row>
    <row r="3" spans="1:8" ht="14.25">
      <c r="A3" s="20"/>
      <c r="B3" s="20"/>
      <c r="C3" s="20"/>
      <c r="D3" s="21"/>
      <c r="E3" s="21"/>
      <c r="F3" s="20"/>
      <c r="G3" s="20"/>
      <c r="H3" s="20"/>
    </row>
    <row r="4" spans="1:8" ht="14.25">
      <c r="A4" s="22" t="s">
        <v>28</v>
      </c>
      <c r="B4" s="7" t="s">
        <v>29</v>
      </c>
      <c r="C4" s="8"/>
      <c r="D4" s="8"/>
      <c r="E4" s="9"/>
      <c r="F4" s="22" t="s">
        <v>30</v>
      </c>
      <c r="G4" s="22"/>
      <c r="H4" s="22"/>
    </row>
    <row r="5" spans="1:8" ht="14.25">
      <c r="A5" s="22"/>
      <c r="B5" s="12" t="s">
        <v>31</v>
      </c>
      <c r="C5" s="12" t="s">
        <v>32</v>
      </c>
      <c r="D5" s="23" t="s">
        <v>33</v>
      </c>
      <c r="E5" s="23" t="s">
        <v>34</v>
      </c>
      <c r="F5" s="12" t="s">
        <v>31</v>
      </c>
      <c r="G5" s="12" t="s">
        <v>32</v>
      </c>
      <c r="H5" s="23" t="s">
        <v>33</v>
      </c>
    </row>
    <row r="6" spans="1:8" ht="14.25">
      <c r="A6" s="24" t="s">
        <v>35</v>
      </c>
      <c r="B6" s="25">
        <f>SUM(B7:B9)</f>
        <v>170.287192</v>
      </c>
      <c r="C6" s="25">
        <f>SUM(C7:C9)</f>
        <v>140.29999999999998</v>
      </c>
      <c r="D6" s="26">
        <f aca="true" t="shared" si="0" ref="D6:D16">(B6-C6)/C6</f>
        <v>0.21373622238061316</v>
      </c>
      <c r="E6" s="26">
        <f>(B6-'[1]上月'!B2)/'[1]上月'!B2</f>
        <v>-0.023104938760680486</v>
      </c>
      <c r="F6" s="25">
        <f>SUM(F7:F9)</f>
        <v>1329.6165886400001</v>
      </c>
      <c r="G6" s="25">
        <f>SUM(G7:G9)</f>
        <v>1134.5106975</v>
      </c>
      <c r="H6" s="26">
        <f aca="true" t="shared" si="1" ref="H6:H16">(F6-G6)/G6</f>
        <v>0.17197360198536163</v>
      </c>
    </row>
    <row r="7" spans="1:8" ht="14.25">
      <c r="A7" s="27" t="s">
        <v>36</v>
      </c>
      <c r="B7" s="25">
        <v>122.551833</v>
      </c>
      <c r="C7" s="25">
        <v>102.6</v>
      </c>
      <c r="D7" s="26">
        <f t="shared" si="0"/>
        <v>0.19446230994152056</v>
      </c>
      <c r="E7" s="26">
        <f>(B7-'[1]上月'!B3)/'[1]上月'!B3</f>
        <v>-0.04879873576182436</v>
      </c>
      <c r="F7" s="25">
        <v>960.9904090500002</v>
      </c>
      <c r="G7" s="25">
        <v>828.0345805000001</v>
      </c>
      <c r="H7" s="26">
        <f t="shared" si="1"/>
        <v>0.16056796621913555</v>
      </c>
    </row>
    <row r="8" spans="1:8" ht="14.25">
      <c r="A8" s="27" t="s">
        <v>37</v>
      </c>
      <c r="B8" s="25">
        <v>13.043626</v>
      </c>
      <c r="C8" s="25">
        <v>12.85</v>
      </c>
      <c r="D8" s="26">
        <f>(B8-C8)/C8</f>
        <v>0.015068171206225688</v>
      </c>
      <c r="E8" s="26">
        <f>(B8-'[1]上月'!B5)/'[1]上月'!B5</f>
        <v>-0.0009017725157233101</v>
      </c>
      <c r="F8" s="25">
        <v>125.14553759000002</v>
      </c>
      <c r="G8" s="25">
        <v>120.52102699999999</v>
      </c>
      <c r="H8" s="26">
        <f>(F8-G8)/G8</f>
        <v>0.03837098558743636</v>
      </c>
    </row>
    <row r="9" spans="1:8" ht="14.25">
      <c r="A9" s="27" t="s">
        <v>38</v>
      </c>
      <c r="B9" s="17">
        <v>34.691733</v>
      </c>
      <c r="C9" s="25">
        <v>24.85</v>
      </c>
      <c r="D9" s="26">
        <f>(B9-C9)/C9</f>
        <v>0.3960455935613681</v>
      </c>
      <c r="E9" s="26">
        <f>(B9-'[1]上月'!B4)/'[1]上月'!B4</f>
        <v>0.07006172982306458</v>
      </c>
      <c r="F9" s="25">
        <v>243.48064200000002</v>
      </c>
      <c r="G9" s="25">
        <v>185.95509</v>
      </c>
      <c r="H9" s="26">
        <f>(F9-G9)/G9</f>
        <v>0.30935185479461735</v>
      </c>
    </row>
    <row r="10" spans="1:8" ht="14.25">
      <c r="A10" s="24" t="s">
        <v>39</v>
      </c>
      <c r="B10" s="25">
        <f>SUM(B11:B13)</f>
        <v>145.07320431999997</v>
      </c>
      <c r="C10" s="25">
        <f>SUM(C11:C13)</f>
        <v>105.88000000000001</v>
      </c>
      <c r="D10" s="26">
        <f t="shared" si="0"/>
        <v>0.3701662667170378</v>
      </c>
      <c r="E10" s="26">
        <f>(B10-'[1]上月'!B6)/'[1]上月'!B6</f>
        <v>-0.26647365856718147</v>
      </c>
      <c r="F10" s="25">
        <f>SUM(F11:F13)</f>
        <v>1141.9379529500002</v>
      </c>
      <c r="G10" s="25">
        <f>SUM(G11:G13)</f>
        <v>852.4159634299998</v>
      </c>
      <c r="H10" s="26">
        <f t="shared" si="1"/>
        <v>0.33964871839683214</v>
      </c>
    </row>
    <row r="11" spans="1:8" ht="14.25">
      <c r="A11" s="27" t="s">
        <v>36</v>
      </c>
      <c r="B11" s="17">
        <v>82.60365897999996</v>
      </c>
      <c r="C11" s="25">
        <v>64.93</v>
      </c>
      <c r="D11" s="26">
        <f t="shared" si="0"/>
        <v>0.27219557954720397</v>
      </c>
      <c r="E11" s="26">
        <f>(B11-'[1]上月'!B7)/'[1]上月'!B7</f>
        <v>-0.04972870841336336</v>
      </c>
      <c r="F11" s="25">
        <v>633.10292073</v>
      </c>
      <c r="G11" s="25">
        <v>537.4448859099998</v>
      </c>
      <c r="H11" s="26">
        <f t="shared" si="1"/>
        <v>0.17798668724520914</v>
      </c>
    </row>
    <row r="12" spans="1:8" ht="14.25">
      <c r="A12" s="27" t="s">
        <v>40</v>
      </c>
      <c r="B12" s="17">
        <v>50.945307340000014</v>
      </c>
      <c r="C12" s="25">
        <v>29.06</v>
      </c>
      <c r="D12" s="26">
        <f t="shared" si="0"/>
        <v>0.7531076166551967</v>
      </c>
      <c r="E12" s="26">
        <f>(B12-'[1]上月'!B8)/'[1]上月'!B8</f>
        <v>-0.4850567714161497</v>
      </c>
      <c r="F12" s="25">
        <v>401.02247022</v>
      </c>
      <c r="G12" s="25">
        <v>204.35329502000002</v>
      </c>
      <c r="H12" s="26">
        <f t="shared" si="1"/>
        <v>0.9623978667960896</v>
      </c>
    </row>
    <row r="13" spans="1:8" ht="14.25">
      <c r="A13" s="27" t="s">
        <v>41</v>
      </c>
      <c r="B13" s="17">
        <v>11.524238</v>
      </c>
      <c r="C13" s="25">
        <v>11.89</v>
      </c>
      <c r="D13" s="26">
        <f t="shared" si="0"/>
        <v>-0.03076215306980657</v>
      </c>
      <c r="E13" s="26">
        <f>(B13-'[1]上月'!B9)/'[1]上月'!B9</f>
        <v>-0.03278074534857424</v>
      </c>
      <c r="F13" s="17">
        <v>107.81256199999999</v>
      </c>
      <c r="G13" s="25">
        <v>110.61778249999999</v>
      </c>
      <c r="H13" s="26">
        <f t="shared" si="1"/>
        <v>-0.025359579957227985</v>
      </c>
    </row>
    <row r="14" spans="1:8" ht="14.25">
      <c r="A14" s="24" t="s">
        <v>42</v>
      </c>
      <c r="B14" s="25">
        <f>B6+B10</f>
        <v>315.36039631999995</v>
      </c>
      <c r="C14" s="25">
        <f>SUM(C15:C18)</f>
        <v>246.18</v>
      </c>
      <c r="D14" s="26">
        <f t="shared" si="0"/>
        <v>0.281015502152896</v>
      </c>
      <c r="E14" s="26">
        <f>(B14-'[1]上月'!B10)/'[1]上月'!B10</f>
        <v>-0.15246151751182974</v>
      </c>
      <c r="F14" s="25">
        <f>SUM(F15:F18)</f>
        <v>2471.55454159</v>
      </c>
      <c r="G14" s="25">
        <f>G6+G10</f>
        <v>1986.9266609299998</v>
      </c>
      <c r="H14" s="26">
        <f t="shared" si="1"/>
        <v>0.24390828820685592</v>
      </c>
    </row>
    <row r="15" spans="1:8" ht="14.25">
      <c r="A15" s="27" t="s">
        <v>36</v>
      </c>
      <c r="B15" s="25">
        <f>B7+B11</f>
        <v>205.15549197999997</v>
      </c>
      <c r="C15" s="25">
        <f>C7+C11</f>
        <v>167.53</v>
      </c>
      <c r="D15" s="26">
        <f t="shared" si="0"/>
        <v>0.22458957786665054</v>
      </c>
      <c r="E15" s="26">
        <f>(B15-'[1]上月'!B11)/'[1]上月'!B11</f>
        <v>-0.049173398091615715</v>
      </c>
      <c r="F15" s="25">
        <f>F7+F11</f>
        <v>1594.0933297800002</v>
      </c>
      <c r="G15" s="25">
        <f>G7+G11</f>
        <v>1365.47946641</v>
      </c>
      <c r="H15" s="26">
        <f t="shared" si="1"/>
        <v>0.16742387490531216</v>
      </c>
    </row>
    <row r="16" spans="1:8" ht="14.25">
      <c r="A16" s="27" t="s">
        <v>40</v>
      </c>
      <c r="B16" s="25">
        <f>B12</f>
        <v>50.945307340000014</v>
      </c>
      <c r="C16" s="25">
        <f>C12</f>
        <v>29.06</v>
      </c>
      <c r="D16" s="26">
        <f t="shared" si="0"/>
        <v>0.7531076166551967</v>
      </c>
      <c r="E16" s="26">
        <f>(B16-'[1]上月'!B12)/'[1]上月'!B12</f>
        <v>-0.4850567714161497</v>
      </c>
      <c r="F16" s="25">
        <f>F12</f>
        <v>401.02247022</v>
      </c>
      <c r="G16" s="25">
        <f>G12</f>
        <v>204.35329502000002</v>
      </c>
      <c r="H16" s="26">
        <f t="shared" si="1"/>
        <v>0.9623978667960896</v>
      </c>
    </row>
    <row r="17" spans="1:8" ht="14.25">
      <c r="A17" s="27" t="s">
        <v>41</v>
      </c>
      <c r="B17" s="25">
        <f>B8+B13</f>
        <v>24.567864</v>
      </c>
      <c r="C17" s="25">
        <f>C8+C13</f>
        <v>24.740000000000002</v>
      </c>
      <c r="D17" s="26">
        <f>(B17-C17)/C17</f>
        <v>-0.0069578011317704865</v>
      </c>
      <c r="E17" s="26">
        <f>(B17-'[1]上月'!B14)/'[1]上月'!B14</f>
        <v>-0.016113178207306865</v>
      </c>
      <c r="F17" s="25">
        <f>F8+F13</f>
        <v>232.95809959000002</v>
      </c>
      <c r="G17" s="25">
        <f>G8+G13</f>
        <v>231.13880949999998</v>
      </c>
      <c r="H17" s="26">
        <f>(F17-G17)/G17</f>
        <v>0.007870984945953173</v>
      </c>
    </row>
    <row r="18" spans="1:8" ht="14.25">
      <c r="A18" s="27" t="s">
        <v>43</v>
      </c>
      <c r="B18" s="25">
        <f>B9</f>
        <v>34.691733</v>
      </c>
      <c r="C18" s="25">
        <f>C9</f>
        <v>24.85</v>
      </c>
      <c r="D18" s="26">
        <f>(B18-C18)/C18</f>
        <v>0.3960455935613681</v>
      </c>
      <c r="E18" s="26">
        <f>(B18-'[1]上月'!B13)/'[1]上月'!B13</f>
        <v>0.07006172982306458</v>
      </c>
      <c r="F18" s="25">
        <f>F9</f>
        <v>243.48064200000002</v>
      </c>
      <c r="G18" s="25">
        <f>G9</f>
        <v>185.95509</v>
      </c>
      <c r="H18" s="26">
        <f>(F18-G18)/G18</f>
        <v>0.30935185479461735</v>
      </c>
    </row>
  </sheetData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O16" sqref="O16"/>
    </sheetView>
  </sheetViews>
  <sheetFormatPr defaultColWidth="9.00390625" defaultRowHeight="14.25"/>
  <sheetData>
    <row r="1" spans="1:14" ht="21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/>
      <c r="B2" s="31"/>
      <c r="C2" s="32"/>
      <c r="D2" s="31"/>
      <c r="E2" s="32"/>
      <c r="F2" s="31"/>
      <c r="G2" s="32"/>
      <c r="H2" s="31"/>
      <c r="I2" s="32"/>
      <c r="J2" s="31"/>
      <c r="K2" s="32"/>
      <c r="L2" s="31"/>
      <c r="M2" s="33" t="s">
        <v>45</v>
      </c>
      <c r="N2" s="33"/>
    </row>
    <row r="3" spans="1:14" ht="14.25">
      <c r="A3" s="34" t="s">
        <v>46</v>
      </c>
      <c r="B3" s="34" t="s">
        <v>47</v>
      </c>
      <c r="C3" s="35"/>
      <c r="D3" s="35"/>
      <c r="E3" s="35"/>
      <c r="F3" s="34" t="s">
        <v>48</v>
      </c>
      <c r="G3" s="35"/>
      <c r="H3" s="35"/>
      <c r="I3" s="35"/>
      <c r="J3" s="34" t="s">
        <v>49</v>
      </c>
      <c r="K3" s="35"/>
      <c r="L3" s="35"/>
      <c r="M3" s="35"/>
      <c r="N3" s="36" t="s">
        <v>50</v>
      </c>
    </row>
    <row r="4" spans="1:14" ht="14.25">
      <c r="A4" s="34"/>
      <c r="B4" s="37" t="s">
        <v>51</v>
      </c>
      <c r="C4" s="38"/>
      <c r="D4" s="34" t="s">
        <v>52</v>
      </c>
      <c r="E4" s="35"/>
      <c r="F4" s="37" t="s">
        <v>51</v>
      </c>
      <c r="G4" s="38"/>
      <c r="H4" s="34" t="s">
        <v>52</v>
      </c>
      <c r="I4" s="35"/>
      <c r="J4" s="37" t="s">
        <v>51</v>
      </c>
      <c r="K4" s="38"/>
      <c r="L4" s="34" t="s">
        <v>52</v>
      </c>
      <c r="M4" s="35"/>
      <c r="N4" s="39"/>
    </row>
    <row r="5" spans="1:14" ht="14.25">
      <c r="A5" s="34"/>
      <c r="B5" s="40" t="s">
        <v>53</v>
      </c>
      <c r="C5" s="41" t="s">
        <v>54</v>
      </c>
      <c r="D5" s="40" t="s">
        <v>55</v>
      </c>
      <c r="E5" s="41" t="s">
        <v>54</v>
      </c>
      <c r="F5" s="40" t="s">
        <v>53</v>
      </c>
      <c r="G5" s="41" t="s">
        <v>54</v>
      </c>
      <c r="H5" s="40" t="s">
        <v>55</v>
      </c>
      <c r="I5" s="41" t="s">
        <v>54</v>
      </c>
      <c r="J5" s="40" t="s">
        <v>53</v>
      </c>
      <c r="K5" s="41" t="s">
        <v>54</v>
      </c>
      <c r="L5" s="40" t="s">
        <v>55</v>
      </c>
      <c r="M5" s="41" t="s">
        <v>54</v>
      </c>
      <c r="N5" s="39"/>
    </row>
    <row r="6" spans="1:14" ht="14.25">
      <c r="A6" s="34"/>
      <c r="B6" s="40"/>
      <c r="C6" s="42" t="s">
        <v>56</v>
      </c>
      <c r="D6" s="40"/>
      <c r="E6" s="42" t="s">
        <v>56</v>
      </c>
      <c r="F6" s="40"/>
      <c r="G6" s="42" t="s">
        <v>56</v>
      </c>
      <c r="H6" s="40"/>
      <c r="I6" s="42" t="s">
        <v>56</v>
      </c>
      <c r="J6" s="40"/>
      <c r="K6" s="42" t="s">
        <v>56</v>
      </c>
      <c r="L6" s="40"/>
      <c r="M6" s="42" t="s">
        <v>56</v>
      </c>
      <c r="N6" s="43"/>
    </row>
    <row r="7" spans="1:14" ht="15">
      <c r="A7" s="44" t="s">
        <v>57</v>
      </c>
      <c r="B7" s="45">
        <v>48094.5</v>
      </c>
      <c r="C7" s="46">
        <f>(B7-'[2]与13年同期销量比较'!B4)/'[2]与13年同期销量比较'!B4*100</f>
        <v>22.4197282734859</v>
      </c>
      <c r="D7" s="45">
        <v>334025.35</v>
      </c>
      <c r="E7" s="46">
        <f>(D7-'[2]与13年同期销量比较'!C4)/'[2]与13年同期销量比较'!C4*100</f>
        <v>-0.06241137382962889</v>
      </c>
      <c r="F7" s="47">
        <v>24497.048</v>
      </c>
      <c r="G7" s="46">
        <f>(F7-'[2]与13年同期销量比较'!D4)/'[2]与13年同期销量比较'!D4*100</f>
        <v>-44.46959368254403</v>
      </c>
      <c r="H7" s="45">
        <v>499100.92399999994</v>
      </c>
      <c r="I7" s="46">
        <f>(H7-'[2]与13年同期销量比较'!E4)/'[2]与13年同期销量比较'!E4*100</f>
        <v>36.3510341548671</v>
      </c>
      <c r="J7" s="45">
        <f>B7+F7</f>
        <v>72591.548</v>
      </c>
      <c r="K7" s="46">
        <f>(J7-'[2]与13年同期销量比较'!F4)/'[2]与13年同期销量比较'!F4*100</f>
        <v>-12.961044159349882</v>
      </c>
      <c r="L7" s="45">
        <f aca="true" t="shared" si="0" ref="L7:L38">D7+H7</f>
        <v>833126.274</v>
      </c>
      <c r="M7" s="46">
        <f>(L7-'[2]与13年同期销量比较'!I4)/'[2]与13年同期销量比较'!I4*100</f>
        <v>18.9712796228844</v>
      </c>
      <c r="N7" s="48">
        <f>RANK(L7,$L$7:$L$37)</f>
        <v>10</v>
      </c>
    </row>
    <row r="8" spans="1:14" ht="15">
      <c r="A8" s="44" t="s">
        <v>58</v>
      </c>
      <c r="B8" s="45">
        <v>33924.63</v>
      </c>
      <c r="C8" s="46">
        <f>(B8-'[2]与13年同期销量比较'!B5)/'[2]与13年同期销量比较'!B5*100</f>
        <v>42.30034529969596</v>
      </c>
      <c r="D8" s="45">
        <v>267567.33</v>
      </c>
      <c r="E8" s="46">
        <f>(D8-'[2]与13年同期销量比较'!C5)/'[2]与13年同期销量比较'!C5*100</f>
        <v>41.299752061533106</v>
      </c>
      <c r="F8" s="47">
        <v>35891.2635</v>
      </c>
      <c r="G8" s="46">
        <f>(F8-'[2]与13年同期销量比较'!D5)/'[2]与13年同期销量比较'!D5*100</f>
        <v>14.098964476288451</v>
      </c>
      <c r="H8" s="45">
        <v>481871.09819999995</v>
      </c>
      <c r="I8" s="46">
        <f>(H8-'[2]与13年同期销量比较'!E5)/'[2]与13年同期销量比较'!E5*100</f>
        <v>83.43875648630849</v>
      </c>
      <c r="J8" s="45">
        <f aca="true" t="shared" si="1" ref="J8:J38">B8+F8</f>
        <v>69815.8935</v>
      </c>
      <c r="K8" s="46">
        <f>(J8-'[2]与13年同期销量比较'!F5)/'[2]与13年同期销量比较'!F5*100</f>
        <v>26.257535818279155</v>
      </c>
      <c r="L8" s="45">
        <f t="shared" si="0"/>
        <v>749438.4282</v>
      </c>
      <c r="M8" s="46">
        <f>(L8-'[2]与13年同期销量比较'!I5)/'[2]与13年同期销量比较'!I5*100</f>
        <v>65.78690658663203</v>
      </c>
      <c r="N8" s="48">
        <f aca="true" t="shared" si="2" ref="N8:N37">RANK(L8,$L$7:$L$37)</f>
        <v>16</v>
      </c>
    </row>
    <row r="9" spans="1:14" ht="15">
      <c r="A9" s="44" t="s">
        <v>59</v>
      </c>
      <c r="B9" s="45">
        <v>54960.93</v>
      </c>
      <c r="C9" s="46">
        <f>(B9-'[2]与13年同期销量比较'!B6)/'[2]与13年同期销量比较'!B6*100</f>
        <v>6.143614360663567</v>
      </c>
      <c r="D9" s="45">
        <v>488168.74</v>
      </c>
      <c r="E9" s="46">
        <f>(D9-'[2]与13年同期销量比较'!C6)/'[2]与13年同期销量比较'!C6*100</f>
        <v>0.5677891110453608</v>
      </c>
      <c r="F9" s="47">
        <v>73726.12589999998</v>
      </c>
      <c r="G9" s="46">
        <f>(F9-'[2]与13年同期销量比较'!D6)/'[2]与13年同期销量比较'!D6*100</f>
        <v>74.64537084552009</v>
      </c>
      <c r="H9" s="45">
        <v>501352.2201000001</v>
      </c>
      <c r="I9" s="46">
        <f>(H9-'[2]与13年同期销量比较'!E6)/'[2]与13年同期销量比较'!E6*100</f>
        <v>34.686084258001145</v>
      </c>
      <c r="J9" s="45">
        <f t="shared" si="1"/>
        <v>128687.05589999998</v>
      </c>
      <c r="K9" s="46">
        <f>(J9-'[2]与13年同期销量比较'!F6)/'[2]与13年同期销量比较'!F6*100</f>
        <v>36.90907421953364</v>
      </c>
      <c r="L9" s="45">
        <f t="shared" si="0"/>
        <v>989520.9601</v>
      </c>
      <c r="M9" s="46">
        <f>(L9-'[2]与13年同期销量比较'!I6)/'[2]与13年同期销量比较'!I6*100</f>
        <v>15.375821116989583</v>
      </c>
      <c r="N9" s="48">
        <f t="shared" si="2"/>
        <v>6</v>
      </c>
    </row>
    <row r="10" spans="1:14" ht="15">
      <c r="A10" s="44" t="s">
        <v>60</v>
      </c>
      <c r="B10" s="45">
        <v>33873.21</v>
      </c>
      <c r="C10" s="46">
        <f>(B10-'[2]与13年同期销量比较'!B7)/'[2]与13年同期销量比较'!B7*100</f>
        <v>56.26841296715768</v>
      </c>
      <c r="D10" s="45">
        <v>263822.74</v>
      </c>
      <c r="E10" s="46">
        <f>(D10-'[2]与13年同期销量比较'!C7)/'[2]与13年同期销量比较'!C7*100</f>
        <v>45.07849070664842</v>
      </c>
      <c r="F10" s="47">
        <v>14993.6137</v>
      </c>
      <c r="G10" s="46">
        <f>(F10-'[2]与13年同期销量比较'!D7)/'[2]与13年同期销量比较'!D7*100</f>
        <v>9.659154272537206</v>
      </c>
      <c r="H10" s="45">
        <v>124842.3445</v>
      </c>
      <c r="I10" s="46">
        <f>(H10-'[2]与13年同期销量比较'!E7)/'[2]与13年同期销量比较'!E7*100</f>
        <v>26.45213044855807</v>
      </c>
      <c r="J10" s="45">
        <f t="shared" si="1"/>
        <v>48866.8237</v>
      </c>
      <c r="K10" s="46">
        <f>(J10-'[2]与13年同期销量比较'!F7)/'[2]与13年同期销量比较'!F7*100</f>
        <v>38.24015654227305</v>
      </c>
      <c r="L10" s="45">
        <f t="shared" si="0"/>
        <v>388665.0845</v>
      </c>
      <c r="M10" s="46">
        <f>(L10-'[2]与13年同期销量比较'!I7)/'[2]与13年同期销量比较'!I7*100</f>
        <v>38.52437022702048</v>
      </c>
      <c r="N10" s="48">
        <f t="shared" si="2"/>
        <v>26</v>
      </c>
    </row>
    <row r="11" spans="1:14" ht="15">
      <c r="A11" s="44" t="s">
        <v>61</v>
      </c>
      <c r="B11" s="45">
        <v>39666.27</v>
      </c>
      <c r="C11" s="46">
        <f>(B11-'[2]与13年同期销量比较'!B8)/'[2]与13年同期销量比较'!B8*100</f>
        <v>17.59191678915123</v>
      </c>
      <c r="D11" s="45">
        <v>314255.49</v>
      </c>
      <c r="E11" s="46">
        <f>(D11-'[2]与13年同期销量比较'!C8)/'[2]与13年同期销量比较'!C8*100</f>
        <v>22.292833235922345</v>
      </c>
      <c r="F11" s="47">
        <v>22719.605299999996</v>
      </c>
      <c r="G11" s="46">
        <f>(F11-'[2]与13年同期销量比较'!D8)/'[2]与13年同期销量比较'!D8*100</f>
        <v>19.89112736102685</v>
      </c>
      <c r="H11" s="45">
        <v>192583.8959</v>
      </c>
      <c r="I11" s="46">
        <f>(H11-'[2]与13年同期销量比较'!E8)/'[2]与13年同期销量比较'!E8*100</f>
        <v>40.00366409903847</v>
      </c>
      <c r="J11" s="45">
        <f t="shared" si="1"/>
        <v>62385.87529999999</v>
      </c>
      <c r="K11" s="46">
        <f>(J11-'[2]与13年同期销量比较'!F8)/'[2]与13年同期销量比较'!F8*100</f>
        <v>18.418958571113052</v>
      </c>
      <c r="L11" s="45">
        <f t="shared" si="0"/>
        <v>506839.3859</v>
      </c>
      <c r="M11" s="46">
        <f>(L11-'[2]与13年同期销量比较'!I8)/'[2]与13年同期销量比较'!I8*100</f>
        <v>28.467931563713645</v>
      </c>
      <c r="N11" s="48">
        <f t="shared" si="2"/>
        <v>23</v>
      </c>
    </row>
    <row r="12" spans="1:14" ht="15">
      <c r="A12" s="44" t="s">
        <v>62</v>
      </c>
      <c r="B12" s="45">
        <v>84170.95</v>
      </c>
      <c r="C12" s="46">
        <f>(B12-'[2]与13年同期销量比较'!B9)/'[2]与13年同期销量比较'!B9*100</f>
        <v>16.708480840724192</v>
      </c>
      <c r="D12" s="45">
        <v>706386.18</v>
      </c>
      <c r="E12" s="46">
        <f>(D12-'[2]与13年同期销量比较'!C9)/'[2]与13年同期销量比较'!C9*100</f>
        <v>17.292339058071967</v>
      </c>
      <c r="F12" s="47">
        <v>33587.83839999999</v>
      </c>
      <c r="G12" s="46">
        <f>(F12-'[2]与13年同期销量比较'!D9)/'[2]与13年同期销量比较'!D9*100</f>
        <v>-16.258131428039935</v>
      </c>
      <c r="H12" s="45">
        <v>316295.3844999999</v>
      </c>
      <c r="I12" s="46">
        <f>(H12-'[2]与13年同期销量比较'!E9)/'[2]与13年同期销量比较'!E9*100</f>
        <v>-2.1701830432142666</v>
      </c>
      <c r="J12" s="45">
        <f t="shared" si="1"/>
        <v>117758.78839999999</v>
      </c>
      <c r="K12" s="46">
        <f>(J12-'[2]与13年同期销量比较'!F9)/'[2]与13年同期销量比较'!F9*100</f>
        <v>4.926810395415977</v>
      </c>
      <c r="L12" s="45">
        <f t="shared" si="0"/>
        <v>1022681.5645</v>
      </c>
      <c r="M12" s="46">
        <f>(L12-'[2]与13年同期销量比较'!I9)/'[2]与13年同期销量比较'!I9*100</f>
        <v>10.493761393080367</v>
      </c>
      <c r="N12" s="48">
        <f t="shared" si="2"/>
        <v>5</v>
      </c>
    </row>
    <row r="13" spans="1:14" ht="15">
      <c r="A13" s="44" t="s">
        <v>63</v>
      </c>
      <c r="B13" s="45">
        <v>45736.07</v>
      </c>
      <c r="C13" s="46">
        <f>(B13-'[2]与13年同期销量比较'!B10)/'[2]与13年同期销量比较'!B10*100</f>
        <v>38.146181125991134</v>
      </c>
      <c r="D13" s="45">
        <v>298179.08</v>
      </c>
      <c r="E13" s="46">
        <f>(D13-'[2]与13年同期销量比较'!C10)/'[2]与13年同期销量比较'!C10*100</f>
        <v>5.4242048611675795</v>
      </c>
      <c r="F13" s="47">
        <v>29614.2546</v>
      </c>
      <c r="G13" s="46">
        <f>(F13-'[2]与13年同期销量比较'!D10)/'[2]与13年同期销量比较'!D10*100</f>
        <v>15.149900364735952</v>
      </c>
      <c r="H13" s="45">
        <v>242751.77459999998</v>
      </c>
      <c r="I13" s="46">
        <f>(H13-'[2]与13年同期销量比较'!E10)/'[2]与13年同期销量比较'!E10*100</f>
        <v>10.669574845796905</v>
      </c>
      <c r="J13" s="45">
        <f t="shared" si="1"/>
        <v>75350.32459999999</v>
      </c>
      <c r="K13" s="46">
        <f>(J13-'[2]与13年同期销量比较'!F10)/'[2]与13年同期销量比较'!F10*100</f>
        <v>28.09232163906983</v>
      </c>
      <c r="L13" s="45">
        <f t="shared" si="0"/>
        <v>540930.8546</v>
      </c>
      <c r="M13" s="46">
        <f>(L13-'[2]与13年同期销量比较'!I10)/'[2]与13年同期销量比较'!I10*100</f>
        <v>7.715315178192183</v>
      </c>
      <c r="N13" s="48">
        <f t="shared" si="2"/>
        <v>21</v>
      </c>
    </row>
    <row r="14" spans="1:14" ht="15">
      <c r="A14" s="44" t="s">
        <v>64</v>
      </c>
      <c r="B14" s="45">
        <v>41607.38</v>
      </c>
      <c r="C14" s="46">
        <f>(B14-'[2]与13年同期销量比较'!B11)/'[2]与13年同期销量比较'!B11*100</f>
        <v>16.34503157815853</v>
      </c>
      <c r="D14" s="45">
        <v>337030.12</v>
      </c>
      <c r="E14" s="46">
        <f>(D14-'[2]与13年同期销量比较'!C11)/'[2]与13年同期销量比较'!C11*100</f>
        <v>16.72187140872058</v>
      </c>
      <c r="F14" s="47">
        <v>60586.786</v>
      </c>
      <c r="G14" s="46">
        <f>(F14-'[2]与13年同期销量比较'!D11)/'[2]与13年同期销量比较'!D11*100</f>
        <v>76.4549729671873</v>
      </c>
      <c r="H14" s="45">
        <v>456226.9732999999</v>
      </c>
      <c r="I14" s="46">
        <f>(H14-'[2]与13年同期销量比较'!E11)/'[2]与13年同期销量比较'!E11*100</f>
        <v>66.41645935746674</v>
      </c>
      <c r="J14" s="45">
        <f t="shared" si="1"/>
        <v>102194.166</v>
      </c>
      <c r="K14" s="46">
        <f>(J14-'[2]与13年同期销量比较'!F11)/'[2]与13年同期销量比较'!F11*100</f>
        <v>45.78837361592624</v>
      </c>
      <c r="L14" s="45">
        <f t="shared" si="0"/>
        <v>793257.0932999998</v>
      </c>
      <c r="M14" s="46">
        <f>(L14-'[2]与13年同期销量比较'!I11)/'[2]与13年同期销量比较'!I11*100</f>
        <v>40.92475410141841</v>
      </c>
      <c r="N14" s="48">
        <f t="shared" si="2"/>
        <v>12</v>
      </c>
    </row>
    <row r="15" spans="1:14" ht="15">
      <c r="A15" s="44" t="s">
        <v>65</v>
      </c>
      <c r="B15" s="45">
        <v>43174.34</v>
      </c>
      <c r="C15" s="46">
        <f>(B15-'[2]与13年同期销量比较'!B12)/'[2]与13年同期销量比较'!B12*100</f>
        <v>47.32926435590789</v>
      </c>
      <c r="D15" s="45">
        <v>303507.89</v>
      </c>
      <c r="E15" s="46">
        <f>(D15-'[2]与13年同期销量比较'!C12)/'[2]与13年同期销量比较'!C12*100</f>
        <v>34.5576281374277</v>
      </c>
      <c r="F15" s="47">
        <v>64127.969</v>
      </c>
      <c r="G15" s="46">
        <f>(F15-'[2]与13年同期销量比较'!D12)/'[2]与13年同期销量比较'!D12*100</f>
        <v>54.85883310630085</v>
      </c>
      <c r="H15" s="45">
        <v>619209.7098000001</v>
      </c>
      <c r="I15" s="46">
        <f>(H15-'[2]与13年同期销量比较'!E12)/'[2]与13年同期销量比较'!E12*100</f>
        <v>141.72235150664903</v>
      </c>
      <c r="J15" s="45">
        <f t="shared" si="1"/>
        <v>107302.309</v>
      </c>
      <c r="K15" s="46">
        <f>(J15-'[2]与13年同期销量比较'!F12)/'[2]与13年同期销量比较'!F12*100</f>
        <v>51.73855244685869</v>
      </c>
      <c r="L15" s="45">
        <f t="shared" si="0"/>
        <v>922717.5998000001</v>
      </c>
      <c r="M15" s="46">
        <f>(L15-'[2]与13年同期销量比较'!I12)/'[2]与13年同期销量比较'!I12*100</f>
        <v>91.5442867296661</v>
      </c>
      <c r="N15" s="48">
        <f t="shared" si="2"/>
        <v>8</v>
      </c>
    </row>
    <row r="16" spans="1:14" ht="15">
      <c r="A16" s="44" t="s">
        <v>66</v>
      </c>
      <c r="B16" s="45">
        <v>119846.35</v>
      </c>
      <c r="C16" s="46">
        <f>(B16-'[2]与13年同期销量比较'!B13)/'[2]与13年同期销量比较'!B13*100</f>
        <v>27.928406158854248</v>
      </c>
      <c r="D16" s="45">
        <v>950601.82</v>
      </c>
      <c r="E16" s="46">
        <f>(D16-'[2]与13年同期销量比较'!C13)/'[2]与13年同期销量比较'!C13*100</f>
        <v>14.525071605742268</v>
      </c>
      <c r="F16" s="47">
        <v>145465.92509999996</v>
      </c>
      <c r="G16" s="46">
        <f>(F16-'[2]与13年同期销量比较'!D13)/'[2]与13年同期销量比较'!D13*100</f>
        <v>38.52597713994895</v>
      </c>
      <c r="H16" s="45">
        <v>1188852.763</v>
      </c>
      <c r="I16" s="46">
        <f>(H16-'[2]与13年同期销量比较'!E13)/'[2]与13年同期销量比较'!E13*100</f>
        <v>18.284487305262783</v>
      </c>
      <c r="J16" s="45">
        <f t="shared" si="1"/>
        <v>265312.27509999997</v>
      </c>
      <c r="K16" s="46">
        <f>(J16-'[2]与13年同期销量比较'!F13)/'[2]与13年同期销量比较'!F13*100</f>
        <v>33.52927674446441</v>
      </c>
      <c r="L16" s="45">
        <f t="shared" si="0"/>
        <v>2139454.583</v>
      </c>
      <c r="M16" s="46">
        <f>(L16-'[2]与13年同期销量比较'!I13)/'[2]与13年同期销量比较'!I13*100</f>
        <v>16.584073685013095</v>
      </c>
      <c r="N16" s="48">
        <f t="shared" si="2"/>
        <v>2</v>
      </c>
    </row>
    <row r="17" spans="1:14" ht="15">
      <c r="A17" s="44" t="s">
        <v>67</v>
      </c>
      <c r="B17" s="45">
        <v>110819.56</v>
      </c>
      <c r="C17" s="46">
        <f>(B17-'[2]与13年同期销量比较'!B14)/'[2]与13年同期销量比较'!B14*100</f>
        <v>17.15741284704533</v>
      </c>
      <c r="D17" s="45">
        <v>875470.17</v>
      </c>
      <c r="E17" s="46">
        <f>(D17-'[2]与13年同期销量比较'!C14)/'[2]与13年同期销量比较'!C14*100</f>
        <v>8.148929522592747</v>
      </c>
      <c r="F17" s="47">
        <v>84842.5647</v>
      </c>
      <c r="G17" s="46">
        <f>(F17-'[2]与13年同期销量比较'!D14)/'[2]与13年同期销量比较'!D14*100</f>
        <v>32.37675416072378</v>
      </c>
      <c r="H17" s="45">
        <v>709740.2305000001</v>
      </c>
      <c r="I17" s="46">
        <f>(H17-'[2]与13年同期销量比较'!E14)/'[2]与13年同期销量比较'!E14*100</f>
        <v>23.753730341427538</v>
      </c>
      <c r="J17" s="45">
        <f t="shared" si="1"/>
        <v>195662.1247</v>
      </c>
      <c r="K17" s="46">
        <f>(J17-'[2]与13年同期销量比较'!F14)/'[2]与13年同期销量比较'!F14*100</f>
        <v>23.30451054162302</v>
      </c>
      <c r="L17" s="45">
        <f t="shared" si="0"/>
        <v>1585210.4005</v>
      </c>
      <c r="M17" s="46">
        <f>(L17-'[2]与13年同期销量比较'!I14)/'[2]与13年同期销量比较'!I14*100</f>
        <v>14.619948128653295</v>
      </c>
      <c r="N17" s="48">
        <f t="shared" si="2"/>
        <v>4</v>
      </c>
    </row>
    <row r="18" spans="1:14" ht="15">
      <c r="A18" s="44" t="s">
        <v>68</v>
      </c>
      <c r="B18" s="45">
        <v>54475.85</v>
      </c>
      <c r="C18" s="46">
        <f>(B18-'[2]与13年同期销量比较'!B15)/'[2]与13年同期销量比较'!B15*100</f>
        <v>17.69624881603417</v>
      </c>
      <c r="D18" s="45">
        <v>447560.34</v>
      </c>
      <c r="E18" s="46">
        <f>(D18-'[2]与13年同期销量比较'!C15)/'[2]与13年同期销量比较'!C15*100</f>
        <v>18.391297436799675</v>
      </c>
      <c r="F18" s="47">
        <v>25483.58619999999</v>
      </c>
      <c r="G18" s="46">
        <f>(F18-'[2]与13年同期销量比较'!D15)/'[2]与13年同期销量比较'!D15*100</f>
        <v>-12.648721873470365</v>
      </c>
      <c r="H18" s="45">
        <v>238850.25220000002</v>
      </c>
      <c r="I18" s="46">
        <f>(H18-'[2]与13年同期销量比较'!E15)/'[2]与13年同期销量比较'!E15*100</f>
        <v>8.457326664609878</v>
      </c>
      <c r="J18" s="45">
        <f t="shared" si="1"/>
        <v>79959.4362</v>
      </c>
      <c r="K18" s="46">
        <f>(J18-'[2]与13年同期销量比较'!F15)/'[2]与13年同期销量比较'!F15*100</f>
        <v>5.964356095734784</v>
      </c>
      <c r="L18" s="45">
        <f t="shared" si="0"/>
        <v>686410.5922000001</v>
      </c>
      <c r="M18" s="46">
        <f>(L18-'[2]与13年同期销量比较'!I15)/'[2]与13年同期销量比较'!I15*100</f>
        <v>14.734509518369787</v>
      </c>
      <c r="N18" s="48">
        <f t="shared" si="2"/>
        <v>19</v>
      </c>
    </row>
    <row r="19" spans="1:14" ht="15">
      <c r="A19" s="44" t="s">
        <v>69</v>
      </c>
      <c r="B19" s="45">
        <v>41860.53</v>
      </c>
      <c r="C19" s="46">
        <f>(B19-'[2]与13年同期销量比较'!B16)/'[2]与13年同期销量比较'!B16*100</f>
        <v>8.484938640441255</v>
      </c>
      <c r="D19" s="45">
        <v>322205.41</v>
      </c>
      <c r="E19" s="46">
        <f>(D19-'[2]与13年同期销量比较'!C16)/'[2]与13年同期销量比较'!C16*100</f>
        <v>3.2599867507675517</v>
      </c>
      <c r="F19" s="47">
        <v>49605.8261</v>
      </c>
      <c r="G19" s="46">
        <f>(F19-'[2]与13年同期销量比较'!D16)/'[2]与13年同期销量比较'!D16*100</f>
        <v>7.9614524596151846</v>
      </c>
      <c r="H19" s="45">
        <v>406015.2605</v>
      </c>
      <c r="I19" s="46">
        <f>(H19-'[2]与13年同期销量比较'!E16)/'[2]与13年同期销量比较'!E16*100</f>
        <v>3.2884444625518685</v>
      </c>
      <c r="J19" s="45">
        <f t="shared" si="1"/>
        <v>91466.3561</v>
      </c>
      <c r="K19" s="46">
        <f>(J19-'[2]与13年同期销量比较'!F16)/'[2]与13年同期销量比较'!F16*100</f>
        <v>8.200402989037453</v>
      </c>
      <c r="L19" s="45">
        <f t="shared" si="0"/>
        <v>728220.6705</v>
      </c>
      <c r="M19" s="46">
        <f>(L19-'[2]与13年同期销量比较'!I16)/'[2]与13年同期销量比较'!I16*100</f>
        <v>3.275851250366989</v>
      </c>
      <c r="N19" s="48">
        <f t="shared" si="2"/>
        <v>18</v>
      </c>
    </row>
    <row r="20" spans="1:14" ht="15">
      <c r="A20" s="44" t="s">
        <v>70</v>
      </c>
      <c r="B20" s="45">
        <v>48767.53</v>
      </c>
      <c r="C20" s="46">
        <f>(B20-'[2]与13年同期销量比较'!B17)/'[2]与13年同期销量比较'!B17*100</f>
        <v>8.088448622805403</v>
      </c>
      <c r="D20" s="45">
        <v>409498.84</v>
      </c>
      <c r="E20" s="46">
        <f>(D20-'[2]与13年同期销量比较'!C17)/'[2]与13年同期销量比较'!C17*100</f>
        <v>35.308313835553854</v>
      </c>
      <c r="F20" s="47">
        <v>60427.97960000001</v>
      </c>
      <c r="G20" s="46">
        <f>(F20-'[2]与13年同期销量比较'!D17)/'[2]与13年同期销量比较'!D17*100</f>
        <v>43.64231956894551</v>
      </c>
      <c r="H20" s="45">
        <v>411534.76180000004</v>
      </c>
      <c r="I20" s="46">
        <f>(H20-'[2]与13年同期销量比较'!E17)/'[2]与13年同期销量比较'!E17*100</f>
        <v>19.429709291722965</v>
      </c>
      <c r="J20" s="45">
        <f t="shared" si="1"/>
        <v>109195.50960000002</v>
      </c>
      <c r="K20" s="46">
        <f>(J20-'[2]与13年同期销量比较'!F17)/'[2]与13年同期销量比较'!F17*100</f>
        <v>25.24354344703998</v>
      </c>
      <c r="L20" s="45">
        <f t="shared" si="0"/>
        <v>821033.6018000001</v>
      </c>
      <c r="M20" s="46">
        <f>(L20-'[2]与13年同期销量比较'!I17)/'[2]与13年同期销量比较'!I17*100</f>
        <v>26.854522821399822</v>
      </c>
      <c r="N20" s="48">
        <f t="shared" si="2"/>
        <v>11</v>
      </c>
    </row>
    <row r="21" spans="1:14" ht="15">
      <c r="A21" s="44" t="s">
        <v>71</v>
      </c>
      <c r="B21" s="45">
        <v>115541.84</v>
      </c>
      <c r="C21" s="46">
        <f>(B21-'[2]与13年同期销量比较'!B18)/'[2]与13年同期销量比较'!B18*100</f>
        <v>9.081952246958961</v>
      </c>
      <c r="D21" s="45">
        <v>959157.83</v>
      </c>
      <c r="E21" s="46">
        <f>(D21-'[2]与13年同期销量比较'!C18)/'[2]与13年同期销量比较'!C18*100</f>
        <v>11.73747152007922</v>
      </c>
      <c r="F21" s="47">
        <v>133906.13789999997</v>
      </c>
      <c r="G21" s="46">
        <f>(F21-'[2]与13年同期销量比较'!D18)/'[2]与13年同期销量比较'!D18*100</f>
        <v>28.848875582642147</v>
      </c>
      <c r="H21" s="45">
        <v>955728.1645000001</v>
      </c>
      <c r="I21" s="46">
        <f>(H21-'[2]与13年同期销量比较'!E18)/'[2]与13年同期销量比较'!E18*100</f>
        <v>19.98658599543542</v>
      </c>
      <c r="J21" s="45">
        <f t="shared" si="1"/>
        <v>249447.97789999997</v>
      </c>
      <c r="K21" s="46">
        <f>(J21-'[2]与13年同期销量比较'!F18)/'[2]与13年同期销量比较'!F18*100</f>
        <v>18.871353973781822</v>
      </c>
      <c r="L21" s="45">
        <f t="shared" si="0"/>
        <v>1914885.9945</v>
      </c>
      <c r="M21" s="46">
        <f>(L21-'[2]与13年同期销量比较'!I18)/'[2]与13年同期销量比较'!I18*100</f>
        <v>15.70782170772485</v>
      </c>
      <c r="N21" s="48">
        <f t="shared" si="2"/>
        <v>3</v>
      </c>
    </row>
    <row r="22" spans="1:14" ht="15">
      <c r="A22" s="44" t="s">
        <v>72</v>
      </c>
      <c r="B22" s="45">
        <v>53345.88</v>
      </c>
      <c r="C22" s="46">
        <f>(B22-'[2]与13年同期销量比较'!B19)/'[2]与13年同期销量比较'!B19*100</f>
        <v>9.714865342623716</v>
      </c>
      <c r="D22" s="45">
        <v>417757.39</v>
      </c>
      <c r="E22" s="46">
        <f>(D22-'[2]与13年同期销量比较'!C19)/'[2]与13年同期销量比较'!C19*100</f>
        <v>10.350568109807323</v>
      </c>
      <c r="F22" s="47">
        <v>71877.45610000001</v>
      </c>
      <c r="G22" s="46">
        <f>(F22-'[2]与13年同期销量比较'!D19)/'[2]与13年同期销量比较'!D19*100</f>
        <v>48.190454028077866</v>
      </c>
      <c r="H22" s="45">
        <v>528208.5393999999</v>
      </c>
      <c r="I22" s="46">
        <f>(H22-'[2]与13年同期销量比较'!E19)/'[2]与13年同期销量比较'!E19*100</f>
        <v>41.601263920061506</v>
      </c>
      <c r="J22" s="45">
        <f t="shared" si="1"/>
        <v>125223.33610000001</v>
      </c>
      <c r="K22" s="46">
        <f>(J22-'[2]与13年同期销量比较'!F19)/'[2]与13年同期销量比较'!F19*100</f>
        <v>28.92911735575052</v>
      </c>
      <c r="L22" s="45">
        <f t="shared" si="0"/>
        <v>945965.9293999999</v>
      </c>
      <c r="M22" s="46">
        <f>(L22-'[2]与13年同期销量比较'!I19)/'[2]与13年同期销量比较'!I19*100</f>
        <v>25.860583378409796</v>
      </c>
      <c r="N22" s="48">
        <f t="shared" si="2"/>
        <v>7</v>
      </c>
    </row>
    <row r="23" spans="1:14" ht="15">
      <c r="A23" s="44" t="s">
        <v>73</v>
      </c>
      <c r="B23" s="45">
        <v>72028.46</v>
      </c>
      <c r="C23" s="46">
        <f>(B23-'[2]与13年同期销量比较'!B20)/'[2]与13年同期销量比较'!B20*100</f>
        <v>21.289069538195857</v>
      </c>
      <c r="D23" s="45">
        <v>551288.51</v>
      </c>
      <c r="E23" s="46">
        <f>(D23-'[2]与13年同期销量比较'!C20)/'[2]与13年同期销量比较'!C20*100</f>
        <v>10.492239457005812</v>
      </c>
      <c r="F23" s="47">
        <v>24728.263099999996</v>
      </c>
      <c r="G23" s="46">
        <f>(F23-'[2]与13年同期销量比较'!D20)/'[2]与13年同期销量比较'!D20*100</f>
        <v>-24.373859036990982</v>
      </c>
      <c r="H23" s="45">
        <v>213466.8936</v>
      </c>
      <c r="I23" s="46">
        <f>(H23-'[2]与13年同期销量比较'!E20)/'[2]与13年同期销量比较'!E20*100</f>
        <v>-3.2996564854563393</v>
      </c>
      <c r="J23" s="45">
        <f t="shared" si="1"/>
        <v>96756.7231</v>
      </c>
      <c r="K23" s="46">
        <f>(J23-'[2]与13年同期销量比较'!F20)/'[2]与13年同期销量比较'!F20*100</f>
        <v>5.074623188619284</v>
      </c>
      <c r="L23" s="45">
        <f t="shared" si="0"/>
        <v>764755.4036000001</v>
      </c>
      <c r="M23" s="46">
        <f>(L23-'[2]与13年同期销量比较'!I20)/'[2]与13年同期销量比较'!I20*100</f>
        <v>6.261841078149105</v>
      </c>
      <c r="N23" s="48">
        <f t="shared" si="2"/>
        <v>14</v>
      </c>
    </row>
    <row r="24" spans="1:14" ht="15">
      <c r="A24" s="44" t="s">
        <v>74</v>
      </c>
      <c r="B24" s="45">
        <v>59701.48</v>
      </c>
      <c r="C24" s="46">
        <f>(B24-'[2]与13年同期销量比较'!B21)/'[2]与13年同期销量比较'!B21*100</f>
        <v>22.610172366734574</v>
      </c>
      <c r="D24" s="45">
        <v>481883.83</v>
      </c>
      <c r="E24" s="46">
        <f>(D24-'[2]与13年同期销量比较'!C21)/'[2]与13年同期销量比较'!C21*100</f>
        <v>23.146075082271576</v>
      </c>
      <c r="F24" s="47">
        <v>52957.98839999999</v>
      </c>
      <c r="G24" s="46">
        <f>(F24-'[2]与13年同期销量比较'!D21)/'[2]与13年同期销量比较'!D21*100</f>
        <v>121.4850591946323</v>
      </c>
      <c r="H24" s="45">
        <v>397995.3052</v>
      </c>
      <c r="I24" s="46">
        <f>(H24-'[2]与13年同期销量比较'!E21)/'[2]与13年同期销量比较'!E21*100</f>
        <v>109.38823325733968</v>
      </c>
      <c r="J24" s="45">
        <f t="shared" si="1"/>
        <v>112659.46839999998</v>
      </c>
      <c r="K24" s="46">
        <f>(J24-'[2]与13年同期销量比较'!F21)/'[2]与13年同期销量比较'!F21*100</f>
        <v>55.17294239638606</v>
      </c>
      <c r="L24" s="45">
        <f t="shared" si="0"/>
        <v>879879.1352</v>
      </c>
      <c r="M24" s="46">
        <f>(L24-'[2]与13年同期销量比较'!I21)/'[2]与13年同期销量比较'!I21*100</f>
        <v>51.341632723550426</v>
      </c>
      <c r="N24" s="48">
        <f t="shared" si="2"/>
        <v>9</v>
      </c>
    </row>
    <row r="25" spans="1:14" ht="15">
      <c r="A25" s="44" t="s">
        <v>75</v>
      </c>
      <c r="B25" s="45">
        <v>169113.67</v>
      </c>
      <c r="C25" s="46">
        <f>(B25-'[2]与13年同期销量比较'!B22)/'[2]与13年同期销量比较'!B22*100</f>
        <v>9.958123710770451</v>
      </c>
      <c r="D25" s="45">
        <v>1329312.64</v>
      </c>
      <c r="E25" s="46">
        <f>(D25-'[2]与13年同期销量比较'!C22)/'[2]与13年同期销量比较'!C22*100</f>
        <v>9.192835473828248</v>
      </c>
      <c r="F25" s="47">
        <v>175843.5467</v>
      </c>
      <c r="G25" s="46">
        <f>(F25-'[2]与13年同期销量比较'!D22)/'[2]与13年同期销量比较'!D22*100</f>
        <v>84.47230712030594</v>
      </c>
      <c r="H25" s="45">
        <v>983899.4024</v>
      </c>
      <c r="I25" s="46">
        <f>(H25-'[2]与13年同期销量比较'!E22)/'[2]与13年同期销量比较'!E22*100</f>
        <v>30.61239029414428</v>
      </c>
      <c r="J25" s="45">
        <f t="shared" si="1"/>
        <v>344957.2167</v>
      </c>
      <c r="K25" s="46">
        <f>(J25-'[2]与13年同期销量比较'!F22)/'[2]与13年同期销量比较'!F22*100</f>
        <v>38.46990583235847</v>
      </c>
      <c r="L25" s="45">
        <f t="shared" si="0"/>
        <v>2313212.0423999997</v>
      </c>
      <c r="M25" s="46">
        <f>(L25-'[2]与13年同期销量比较'!I22)/'[2]与13年同期销量比较'!I22*100</f>
        <v>17.380443868127333</v>
      </c>
      <c r="N25" s="48">
        <f t="shared" si="2"/>
        <v>1</v>
      </c>
    </row>
    <row r="26" spans="1:14" ht="15">
      <c r="A26" s="44" t="s">
        <v>76</v>
      </c>
      <c r="B26" s="45">
        <v>68362.67</v>
      </c>
      <c r="C26" s="46">
        <f>(B26-'[2]与13年同期销量比较'!B23)/'[2]与13年同期销量比较'!B23*100</f>
        <v>66.66602466833878</v>
      </c>
      <c r="D26" s="45">
        <v>454912.46</v>
      </c>
      <c r="E26" s="46">
        <f>(D26-'[2]与13年同期销量比较'!C23)/'[2]与13年同期销量比较'!C23*100</f>
        <v>52.083176554437884</v>
      </c>
      <c r="F26" s="47">
        <v>7941.6664</v>
      </c>
      <c r="G26" s="46">
        <f>(F26-'[2]与13年同期销量比较'!D23)/'[2]与13年同期销量比较'!D23*100</f>
        <v>20.345417069318692</v>
      </c>
      <c r="H26" s="45">
        <v>67762.64180000001</v>
      </c>
      <c r="I26" s="46">
        <f>(H26-'[2]与13年同期销量比较'!E23)/'[2]与13年同期销量比较'!E23*100</f>
        <v>21.407581676686725</v>
      </c>
      <c r="J26" s="45">
        <f t="shared" si="1"/>
        <v>76304.3364</v>
      </c>
      <c r="K26" s="46">
        <f>(J26-'[2]与13年同期销量比较'!F23)/'[2]与13年同期销量比较'!F23*100</f>
        <v>60.24660243954424</v>
      </c>
      <c r="L26" s="45">
        <f t="shared" si="0"/>
        <v>522675.10180000006</v>
      </c>
      <c r="M26" s="46">
        <f>(L26-'[2]与13年同期销量比较'!I23)/'[2]与13年同期销量比较'!I23*100</f>
        <v>47.25938337312452</v>
      </c>
      <c r="N26" s="48">
        <f t="shared" si="2"/>
        <v>22</v>
      </c>
    </row>
    <row r="27" spans="1:14" ht="15">
      <c r="A27" s="44" t="s">
        <v>77</v>
      </c>
      <c r="B27" s="45">
        <v>13558.95</v>
      </c>
      <c r="C27" s="46">
        <f>(B27-'[2]与13年同期销量比较'!B24)/'[2]与13年同期销量比较'!B24*100</f>
        <v>-2.784967499272254</v>
      </c>
      <c r="D27" s="45">
        <v>113515.43</v>
      </c>
      <c r="E27" s="46">
        <f>(D27-'[2]与13年同期销量比较'!C24)/'[2]与13年同期销量比较'!C24*100</f>
        <v>7.159398848575359</v>
      </c>
      <c r="F27" s="47">
        <v>5594.9331999999995</v>
      </c>
      <c r="G27" s="46">
        <f>(F27-'[2]与13年同期销量比较'!D24)/'[2]与13年同期销量比较'!D24*100</f>
        <v>34.33743219060073</v>
      </c>
      <c r="H27" s="45">
        <v>60036.63479999999</v>
      </c>
      <c r="I27" s="46">
        <f>(H27-'[2]与13年同期销量比较'!E24)/'[2]与13年同期销量比较'!E24*100</f>
        <v>105.9053910126416</v>
      </c>
      <c r="J27" s="45">
        <f t="shared" si="1"/>
        <v>19153.8832</v>
      </c>
      <c r="K27" s="46">
        <f>(J27-'[2]与13年同期销量比较'!F24)/'[2]与13年同期销量比较'!F24*100</f>
        <v>5.751188164964207</v>
      </c>
      <c r="L27" s="45">
        <f t="shared" si="0"/>
        <v>173552.0648</v>
      </c>
      <c r="M27" s="46">
        <f>(L27-'[2]与13年同期销量比较'!I24)/'[2]与13年同期销量比较'!I24*100</f>
        <v>28.47260858699736</v>
      </c>
      <c r="N27" s="48">
        <f t="shared" si="2"/>
        <v>29</v>
      </c>
    </row>
    <row r="28" spans="1:14" ht="15">
      <c r="A28" s="44" t="s">
        <v>78</v>
      </c>
      <c r="B28" s="45">
        <v>54541.58</v>
      </c>
      <c r="C28" s="46">
        <f>(B28-'[2]与13年同期销量比较'!B25)/'[2]与13年同期销量比较'!B25*100</f>
        <v>62.16015810008745</v>
      </c>
      <c r="D28" s="45">
        <v>399879.81</v>
      </c>
      <c r="E28" s="46">
        <f>(D28-'[2]与13年同期销量比较'!C25)/'[2]与13年同期销量比较'!C25*100</f>
        <v>47.03772960223751</v>
      </c>
      <c r="F28" s="47">
        <v>23293.5207</v>
      </c>
      <c r="G28" s="46">
        <f>(F28-'[2]与13年同期销量比较'!D25)/'[2]与13年同期销量比较'!D25*100</f>
        <v>46.87684342696491</v>
      </c>
      <c r="H28" s="45">
        <v>169003.413</v>
      </c>
      <c r="I28" s="46">
        <f>(H28-'[2]与13年同期销量比较'!E25)/'[2]与13年同期销量比较'!E25*100</f>
        <v>36.31892876431711</v>
      </c>
      <c r="J28" s="45">
        <f t="shared" si="1"/>
        <v>77835.10070000001</v>
      </c>
      <c r="K28" s="46">
        <f>(J28-'[2]与13年同期销量比较'!F25)/'[2]与13年同期销量比较'!F25*100</f>
        <v>57.26293111543194</v>
      </c>
      <c r="L28" s="45">
        <f t="shared" si="0"/>
        <v>568883.223</v>
      </c>
      <c r="M28" s="46">
        <f>(L28-'[2]与13年同期销量比较'!I25)/'[2]与13年同期销量比较'!I25*100</f>
        <v>43.68141258383302</v>
      </c>
      <c r="N28" s="48">
        <f t="shared" si="2"/>
        <v>20</v>
      </c>
    </row>
    <row r="29" spans="1:14" ht="15">
      <c r="A29" s="44" t="s">
        <v>79</v>
      </c>
      <c r="B29" s="45">
        <v>63987.23</v>
      </c>
      <c r="C29" s="46">
        <f>(B29-'[2]与13年同期销量比较'!B26)/'[2]与13年同期销量比较'!B26*100</f>
        <v>11.168360729931202</v>
      </c>
      <c r="D29" s="45">
        <v>519373.44</v>
      </c>
      <c r="E29" s="46">
        <f>(D29-'[2]与13年同期销量比较'!C26)/'[2]与13年同期销量比较'!C26*100</f>
        <v>17.907640315451076</v>
      </c>
      <c r="F29" s="47">
        <v>31824.678699999997</v>
      </c>
      <c r="G29" s="46">
        <f>(F29-'[2]与13年同期销量比较'!D26)/'[2]与13年同期销量比较'!D26*100</f>
        <v>23.374609176208764</v>
      </c>
      <c r="H29" s="45">
        <v>265075.8386000001</v>
      </c>
      <c r="I29" s="46">
        <f>(H29-'[2]与13年同期销量比较'!E26)/'[2]与13年同期销量比较'!E26*100</f>
        <v>11.574281261084225</v>
      </c>
      <c r="J29" s="45">
        <f t="shared" si="1"/>
        <v>95811.9087</v>
      </c>
      <c r="K29" s="46">
        <f>(J29-'[2]与13年同期销量比较'!F26)/'[2]与13年同期销量比较'!F26*100</f>
        <v>14.94576913021895</v>
      </c>
      <c r="L29" s="45">
        <f t="shared" si="0"/>
        <v>784449.2786000001</v>
      </c>
      <c r="M29" s="46">
        <f>(L29-'[2]与13年同期销量比较'!I26)/'[2]与13年同期销量比较'!I26*100</f>
        <v>15.688596685454623</v>
      </c>
      <c r="N29" s="48">
        <f t="shared" si="2"/>
        <v>13</v>
      </c>
    </row>
    <row r="30" spans="1:14" ht="15">
      <c r="A30" s="44" t="s">
        <v>80</v>
      </c>
      <c r="B30" s="45">
        <v>16997.05</v>
      </c>
      <c r="C30" s="46">
        <f>(B30-'[2]与13年同期销量比较'!B27)/'[2]与13年同期销量比较'!B27*100</f>
        <v>5.619497511918432</v>
      </c>
      <c r="D30" s="45">
        <v>132268.05</v>
      </c>
      <c r="E30" s="46">
        <f>(D30-'[2]与13年同期销量比较'!C27)/'[2]与13年同期销量比较'!C27*100</f>
        <v>-0.46163694143083145</v>
      </c>
      <c r="F30" s="47">
        <v>17180.52</v>
      </c>
      <c r="G30" s="46">
        <f>(F30-'[2]与13年同期销量比较'!D27)/'[2]与13年同期销量比较'!D27*100</f>
        <v>18.387266932122685</v>
      </c>
      <c r="H30" s="45">
        <v>149296.21719999998</v>
      </c>
      <c r="I30" s="46">
        <f>(H30-'[2]与13年同期销量比较'!E27)/'[2]与13年同期销量比较'!E27*100</f>
        <v>27.012266271569384</v>
      </c>
      <c r="J30" s="45">
        <f t="shared" si="1"/>
        <v>34177.57</v>
      </c>
      <c r="K30" s="46">
        <f>(J30-'[2]与13年同期销量比较'!F27)/'[2]与13年同期销量比较'!F27*100</f>
        <v>11.67368706697027</v>
      </c>
      <c r="L30" s="45">
        <f t="shared" si="0"/>
        <v>281564.2672</v>
      </c>
      <c r="M30" s="46">
        <f>(L30-'[2]与13年同期销量比较'!I27)/'[2]与13年同期销量比较'!I27*100</f>
        <v>12.434027775372156</v>
      </c>
      <c r="N30" s="48">
        <f t="shared" si="2"/>
        <v>27</v>
      </c>
    </row>
    <row r="31" spans="1:14" ht="15">
      <c r="A31" s="44" t="s">
        <v>81</v>
      </c>
      <c r="B31" s="45">
        <v>48602.35</v>
      </c>
      <c r="C31" s="46">
        <f>(B31-'[2]与13年同期销量比较'!B28)/'[2]与13年同期销量比较'!B28*100</f>
        <v>16.088295450012673</v>
      </c>
      <c r="D31" s="45">
        <v>360241.84</v>
      </c>
      <c r="E31" s="46">
        <f>(D31-'[2]与13年同期销量比较'!C28)/'[2]与13年同期销量比较'!C28*100</f>
        <v>11.618924082601806</v>
      </c>
      <c r="F31" s="47">
        <v>43844.5592</v>
      </c>
      <c r="G31" s="46">
        <f>(F31-'[2]与13年同期销量比较'!D28)/'[2]与13年同期销量比较'!D28*100</f>
        <v>2.885217490354956</v>
      </c>
      <c r="H31" s="45">
        <v>379067.8116999999</v>
      </c>
      <c r="I31" s="46">
        <f>(H31-'[2]与13年同期销量比较'!E28)/'[2]与13年同期销量比较'!E28*100</f>
        <v>21.393752607179003</v>
      </c>
      <c r="J31" s="45">
        <f t="shared" si="1"/>
        <v>92446.9092</v>
      </c>
      <c r="K31" s="46">
        <f>(J31-'[2]与13年同期销量比较'!F28)/'[2]与13年同期销量比较'!F28*100</f>
        <v>9.42828207675583</v>
      </c>
      <c r="L31" s="45">
        <f t="shared" si="0"/>
        <v>739309.6516999999</v>
      </c>
      <c r="M31" s="46">
        <f>(L31-'[2]与13年同期销量比较'!I28)/'[2]与13年同期销量比较'!I28*100</f>
        <v>16.4256806512613</v>
      </c>
      <c r="N31" s="48">
        <f t="shared" si="2"/>
        <v>17</v>
      </c>
    </row>
    <row r="32" spans="1:14" ht="15">
      <c r="A32" s="44" t="s">
        <v>82</v>
      </c>
      <c r="B32" s="45">
        <v>6863.95</v>
      </c>
      <c r="C32" s="46">
        <f>(B32-'[2]与13年同期销量比较'!B29)/'[2]与13年同期销量比较'!B29*100</f>
        <v>59.50618718410503</v>
      </c>
      <c r="D32" s="45">
        <v>44303.7</v>
      </c>
      <c r="E32" s="46">
        <f>(D32-'[2]与13年同期销量比较'!C29)/'[2]与13年同期销量比较'!C29*100</f>
        <v>100.08409152698829</v>
      </c>
      <c r="F32" s="47">
        <v>3493.3273999999997</v>
      </c>
      <c r="G32" s="46">
        <f>(F32-'[2]与13年同期销量比较'!D29)/'[2]与13年同期销量比较'!D29*100</f>
        <v>19.884031220874725</v>
      </c>
      <c r="H32" s="45">
        <v>23790.6237</v>
      </c>
      <c r="I32" s="46">
        <f>(H32-'[2]与13年同期销量比较'!E29)/'[2]与13年同期销量比较'!E29*100</f>
        <v>30.283472098113617</v>
      </c>
      <c r="J32" s="45">
        <f t="shared" si="1"/>
        <v>10357.277399999999</v>
      </c>
      <c r="K32" s="46">
        <f>(J32-'[2]与13年同期销量比较'!F29)/'[2]与13年同期销量比较'!F29*100</f>
        <v>43.50880251963503</v>
      </c>
      <c r="L32" s="45">
        <f t="shared" si="0"/>
        <v>68094.3237</v>
      </c>
      <c r="M32" s="46">
        <f>(L32-'[2]与13年同期销量比较'!I29)/'[2]与13年同期销量比较'!I29*100</f>
        <v>68.53695088627308</v>
      </c>
      <c r="N32" s="48">
        <f t="shared" si="2"/>
        <v>31</v>
      </c>
    </row>
    <row r="33" spans="1:14" ht="15">
      <c r="A33" s="44" t="s">
        <v>83</v>
      </c>
      <c r="B33" s="45">
        <v>68377.91</v>
      </c>
      <c r="C33" s="46">
        <f>(B33-'[2]与13年同期销量比较'!B30)/'[2]与13年同期销量比较'!B30*100</f>
        <v>35.39638612475304</v>
      </c>
      <c r="D33" s="45">
        <v>487011.04</v>
      </c>
      <c r="E33" s="46">
        <f>(D33-'[2]与13年同期销量比较'!C30)/'[2]与13年同期销量比较'!C30*100</f>
        <v>20.113235357190533</v>
      </c>
      <c r="F33" s="47">
        <v>50138.528300000005</v>
      </c>
      <c r="G33" s="46">
        <f>(F33-'[2]与13年同期销量比较'!D30)/'[2]与13年同期销量比较'!D30*100</f>
        <v>193.36837415407274</v>
      </c>
      <c r="H33" s="45">
        <v>273495.63800000004</v>
      </c>
      <c r="I33" s="46">
        <f>(H33-'[2]与13年同期销量比较'!E30)/'[2]与13年同期销量比较'!E30*100</f>
        <v>90.47315857668124</v>
      </c>
      <c r="J33" s="45">
        <f t="shared" si="1"/>
        <v>118516.43830000001</v>
      </c>
      <c r="K33" s="46">
        <f>(J33-'[2]与13年同期销量比较'!F30)/'[2]与13年同期销量比较'!F30*100</f>
        <v>75.33921720211674</v>
      </c>
      <c r="L33" s="45">
        <f t="shared" si="0"/>
        <v>760506.6780000001</v>
      </c>
      <c r="M33" s="46">
        <f>(L33-'[2]与13年同期销量比较'!I30)/'[2]与13年同期销量比较'!I30*100</f>
        <v>38.51384100516105</v>
      </c>
      <c r="N33" s="48">
        <f t="shared" si="2"/>
        <v>15</v>
      </c>
    </row>
    <row r="34" spans="1:14" ht="15">
      <c r="A34" s="44" t="s">
        <v>84</v>
      </c>
      <c r="B34" s="45">
        <v>37457.4</v>
      </c>
      <c r="C34" s="46">
        <f>(B34-'[2]与13年同期销量比较'!B31)/'[2]与13年同期销量比较'!B31*100</f>
        <v>55.829535782126385</v>
      </c>
      <c r="D34" s="45">
        <v>307620.63</v>
      </c>
      <c r="E34" s="46">
        <f>(D34-'[2]与13年同期销量比较'!C31)/'[2]与13年同期销量比较'!C31*100</f>
        <v>79.91706356208503</v>
      </c>
      <c r="F34" s="47">
        <v>17153.4054</v>
      </c>
      <c r="G34" s="46">
        <f>(F34-'[2]与13年同期销量比较'!D31)/'[2]与13年同期销量比较'!D31*100</f>
        <v>-23.988778752499186</v>
      </c>
      <c r="H34" s="45">
        <v>196933.0106</v>
      </c>
      <c r="I34" s="46">
        <f>(H34-'[2]与13年同期销量比较'!E31)/'[2]与13年同期销量比较'!E31*100</f>
        <v>51.90849131649481</v>
      </c>
      <c r="J34" s="45">
        <f t="shared" si="1"/>
        <v>54610.8054</v>
      </c>
      <c r="K34" s="46">
        <f>(J34-'[2]与13年同期销量比较'!F31)/'[2]与13年同期销量比较'!F31*100</f>
        <v>17.179610216841024</v>
      </c>
      <c r="L34" s="45">
        <f t="shared" si="0"/>
        <v>504553.64060000004</v>
      </c>
      <c r="M34" s="46">
        <f>(L34-'[2]与13年同期销量比较'!I31)/'[2]与13年同期销量比较'!I31*100</f>
        <v>67.83859348208557</v>
      </c>
      <c r="N34" s="48">
        <f t="shared" si="2"/>
        <v>24</v>
      </c>
    </row>
    <row r="35" spans="1:14" ht="15">
      <c r="A35" s="44" t="s">
        <v>85</v>
      </c>
      <c r="B35" s="45">
        <v>9619.07</v>
      </c>
      <c r="C35" s="46">
        <f>(B35-'[2]与13年同期销量比较'!B32)/'[2]与13年同期销量比较'!B32*100</f>
        <v>6.334947673062483</v>
      </c>
      <c r="D35" s="45">
        <v>73631.68</v>
      </c>
      <c r="E35" s="46">
        <f>(D35-'[2]与13年同期销量比较'!C32)/'[2]与13年同期销量比较'!C32*100</f>
        <v>25.19179598436455</v>
      </c>
      <c r="F35" s="47">
        <v>9633.591</v>
      </c>
      <c r="G35" s="46">
        <f>(F35-'[2]与13年同期销量比较'!D32)/'[2]与13年同期销量比较'!D32*100</f>
        <v>62.63262448339078</v>
      </c>
      <c r="H35" s="45">
        <v>69850.83069999999</v>
      </c>
      <c r="I35" s="46">
        <f>(H35-'[2]与13年同期销量比较'!E32)/'[2]与13年同期销量比较'!E32*100</f>
        <v>66.82435747562758</v>
      </c>
      <c r="J35" s="45">
        <f t="shared" si="1"/>
        <v>19252.661</v>
      </c>
      <c r="K35" s="46">
        <f>(J35-'[2]与13年同期销量比较'!F32)/'[2]与13年同期销量比较'!F32*100</f>
        <v>28.612248799214886</v>
      </c>
      <c r="L35" s="45">
        <f t="shared" si="0"/>
        <v>143482.51069999998</v>
      </c>
      <c r="M35" s="46">
        <f>(L35-'[2]与13年同期销量比较'!I32)/'[2]与13年同期销量比较'!I32*100</f>
        <v>42.50495166991094</v>
      </c>
      <c r="N35" s="48">
        <f t="shared" si="2"/>
        <v>30</v>
      </c>
    </row>
    <row r="36" spans="1:14" ht="15">
      <c r="A36" s="44" t="s">
        <v>86</v>
      </c>
      <c r="B36" s="45">
        <v>13343.29</v>
      </c>
      <c r="C36" s="46">
        <f>(B36-'[2]与13年同期销量比较'!B33)/'[2]与13年同期销量比较'!B33*100</f>
        <v>60.75245888209414</v>
      </c>
      <c r="D36" s="45">
        <v>97040.27</v>
      </c>
      <c r="E36" s="46">
        <f>(D36-'[2]与13年同期销量比较'!C33)/'[2]与13年同期销量比较'!C33*100</f>
        <v>49.23358066095652</v>
      </c>
      <c r="F36" s="47">
        <v>14491.3797</v>
      </c>
      <c r="G36" s="46">
        <f>(F36-'[2]与13年同期销量比较'!D33)/'[2]与13年同期销量比较'!D33*100</f>
        <v>209.7337417610707</v>
      </c>
      <c r="H36" s="45">
        <v>98800.67300000001</v>
      </c>
      <c r="I36" s="46">
        <f>(H36-'[2]与13年同期销量比较'!E33)/'[2]与13年同期销量比较'!E33*100</f>
        <v>196.3528028009805</v>
      </c>
      <c r="J36" s="45">
        <f t="shared" si="1"/>
        <v>27834.6697</v>
      </c>
      <c r="K36" s="46">
        <f>(J36-'[2]与13年同期销量比较'!F33)/'[2]与13年同期销量比较'!F33*100</f>
        <v>114.4563517821172</v>
      </c>
      <c r="L36" s="45">
        <f t="shared" si="0"/>
        <v>195840.94300000003</v>
      </c>
      <c r="M36" s="46">
        <f>(L36-'[2]与13年同期销量比较'!I33)/'[2]与13年同期销量比较'!I33*100</f>
        <v>99.09691602751141</v>
      </c>
      <c r="N36" s="48">
        <f t="shared" si="2"/>
        <v>28</v>
      </c>
    </row>
    <row r="37" spans="1:14" ht="15">
      <c r="A37" s="44" t="s">
        <v>87</v>
      </c>
      <c r="B37" s="45">
        <v>30451.04</v>
      </c>
      <c r="C37" s="46">
        <f>(B37-'[2]与13年同期销量比较'!B34)/'[2]与13年同期销量比较'!B34*100</f>
        <v>11.039340131601735</v>
      </c>
      <c r="D37" s="45">
        <v>248687.66</v>
      </c>
      <c r="E37" s="46">
        <f>(D37-'[2]与13年同期销量比较'!C34)/'[2]与13年同期销量比较'!C34*100</f>
        <v>10.370088337288207</v>
      </c>
      <c r="F37" s="47">
        <v>41258.154899999994</v>
      </c>
      <c r="G37" s="46">
        <f>(F37-'[2]与13年同期销量比较'!D34)/'[2]与13年同期销量比较'!D34*100</f>
        <v>207.17689869834112</v>
      </c>
      <c r="H37" s="45">
        <v>197720.4526</v>
      </c>
      <c r="I37" s="46">
        <f>(H37-'[2]与13年同期销量比较'!E34)/'[2]与13年同期销量比较'!E34*100</f>
        <v>96.17764918233766</v>
      </c>
      <c r="J37" s="45">
        <f t="shared" si="1"/>
        <v>71709.1949</v>
      </c>
      <c r="K37" s="46">
        <f>(J37-'[2]与13年同期销量比较'!F34)/'[2]与13年同期销量比较'!F34*100</f>
        <v>75.5210106344506</v>
      </c>
      <c r="L37" s="45">
        <f t="shared" si="0"/>
        <v>446408.1126</v>
      </c>
      <c r="M37" s="46">
        <f>(L37-'[2]与13年同期销量比较'!I34)/'[2]与13年同期销量比较'!I34*100</f>
        <v>36.88963637203993</v>
      </c>
      <c r="N37" s="48">
        <f t="shared" si="2"/>
        <v>25</v>
      </c>
    </row>
    <row r="38" spans="1:14" ht="15">
      <c r="A38" s="44" t="s">
        <v>88</v>
      </c>
      <c r="B38" s="45">
        <f>SUM(B7:B37)</f>
        <v>1702871.92</v>
      </c>
      <c r="C38" s="46">
        <f>(B38-'[2]与13年同期销量比较'!B35)/'[2]与13年同期销量比较'!B35*100</f>
        <v>21.371635999456487</v>
      </c>
      <c r="D38" s="45">
        <f>SUM(D7:D37)</f>
        <v>13296165.709999999</v>
      </c>
      <c r="E38" s="46">
        <f>(D38-'[2]与13年同期销量比较'!C35)/'[2]与13年同期销量比较'!C35*100</f>
        <v>17.198884384184428</v>
      </c>
      <c r="F38" s="47">
        <f>SUM(F7:F37)</f>
        <v>1450732.0432000002</v>
      </c>
      <c r="G38" s="46">
        <f>(F38-'[2]与13年同期销量比较'!D35)/'[2]与13年同期销量比较'!D35*100</f>
        <v>37.018838746904066</v>
      </c>
      <c r="H38" s="45">
        <f>SUM(H7:H37)</f>
        <v>11419359.683700005</v>
      </c>
      <c r="I38" s="46">
        <f>(H38-'[2]与13年同期销量比较'!E35)/'[2]与13年同期销量比较'!E35*100</f>
        <v>33.96392846484668</v>
      </c>
      <c r="J38" s="45">
        <f t="shared" si="1"/>
        <v>3153603.9632</v>
      </c>
      <c r="K38" s="46">
        <f>(J38-'[2]与13年同期销量比较'!F35)/'[2]与13年同期销量比较'!F35*100</f>
        <v>28.10124495363419</v>
      </c>
      <c r="L38" s="45">
        <f t="shared" si="0"/>
        <v>24715525.393700004</v>
      </c>
      <c r="M38" s="46">
        <f>(L38-'[2]与13年同期销量比较'!I35)/'[2]与13年同期销量比较'!I35*100</f>
        <v>24.39136963927713</v>
      </c>
      <c r="N38" s="48"/>
    </row>
  </sheetData>
  <mergeCells count="19">
    <mergeCell ref="H4:I4"/>
    <mergeCell ref="J4:K4"/>
    <mergeCell ref="L4:M4"/>
    <mergeCell ref="B5:B6"/>
    <mergeCell ref="D5:D6"/>
    <mergeCell ref="F5:F6"/>
    <mergeCell ref="H5:H6"/>
    <mergeCell ref="J5:J6"/>
    <mergeCell ref="L5:L6"/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2014-09-11T03:51:01Z</dcterms:modified>
  <cp:category/>
  <cp:version/>
  <cp:contentType/>
  <cp:contentStatus/>
</cp:coreProperties>
</file>