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-一般公共预算支出表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G57" i="4" l="1"/>
  <c r="F57" i="4"/>
  <c r="C57" i="4"/>
  <c r="I56" i="4"/>
  <c r="J56" i="4" s="1"/>
  <c r="H56" i="4"/>
  <c r="K56" i="4" s="1"/>
  <c r="L56" i="4" s="1"/>
  <c r="E56" i="4"/>
  <c r="D56" i="4"/>
  <c r="H55" i="4"/>
  <c r="K55" i="4" s="1"/>
  <c r="L55" i="4" s="1"/>
  <c r="E55" i="4"/>
  <c r="I55" i="4" s="1"/>
  <c r="J55" i="4" s="1"/>
  <c r="D55" i="4"/>
  <c r="E54" i="4"/>
  <c r="H54" i="4" s="1"/>
  <c r="K54" i="4" s="1"/>
  <c r="L54" i="4" s="1"/>
  <c r="D54" i="4"/>
  <c r="J53" i="4"/>
  <c r="I53" i="4"/>
  <c r="E53" i="4"/>
  <c r="H53" i="4" s="1"/>
  <c r="K53" i="4" s="1"/>
  <c r="L53" i="4" s="1"/>
  <c r="D53" i="4"/>
  <c r="I52" i="4"/>
  <c r="J52" i="4" s="1"/>
  <c r="H52" i="4"/>
  <c r="K52" i="4" s="1"/>
  <c r="L52" i="4" s="1"/>
  <c r="E52" i="4"/>
  <c r="D52" i="4"/>
  <c r="I51" i="4"/>
  <c r="J51" i="4" s="1"/>
  <c r="D51" i="4"/>
  <c r="K51" i="4" s="1"/>
  <c r="L51" i="4" s="1"/>
  <c r="I50" i="4"/>
  <c r="J50" i="4" s="1"/>
  <c r="D50" i="4"/>
  <c r="K50" i="4" s="1"/>
  <c r="L50" i="4" s="1"/>
  <c r="J49" i="4"/>
  <c r="I49" i="4"/>
  <c r="D49" i="4"/>
  <c r="K49" i="4" s="1"/>
  <c r="L49" i="4" s="1"/>
  <c r="E48" i="4"/>
  <c r="H48" i="4" s="1"/>
  <c r="K48" i="4" s="1"/>
  <c r="L48" i="4" s="1"/>
  <c r="I47" i="4"/>
  <c r="J47" i="4" s="1"/>
  <c r="H47" i="4"/>
  <c r="K47" i="4" s="1"/>
  <c r="L47" i="4" s="1"/>
  <c r="E47" i="4"/>
  <c r="E46" i="4"/>
  <c r="H46" i="4" s="1"/>
  <c r="K46" i="4" s="1"/>
  <c r="L46" i="4" s="1"/>
  <c r="L45" i="4"/>
  <c r="K45" i="4"/>
  <c r="I45" i="4"/>
  <c r="J45" i="4" s="1"/>
  <c r="I44" i="4"/>
  <c r="J44" i="4" s="1"/>
  <c r="H44" i="4"/>
  <c r="K44" i="4" s="1"/>
  <c r="L44" i="4" s="1"/>
  <c r="E44" i="4"/>
  <c r="K43" i="4"/>
  <c r="J43" i="4"/>
  <c r="I43" i="4"/>
  <c r="J42" i="4"/>
  <c r="I42" i="4"/>
  <c r="E42" i="4"/>
  <c r="H41" i="4"/>
  <c r="K41" i="4" s="1"/>
  <c r="L41" i="4" s="1"/>
  <c r="E41" i="4"/>
  <c r="I41" i="4" s="1"/>
  <c r="J41" i="4" s="1"/>
  <c r="J40" i="4"/>
  <c r="I40" i="4"/>
  <c r="H40" i="4"/>
  <c r="K40" i="4" s="1"/>
  <c r="L40" i="4" s="1"/>
  <c r="E40" i="4"/>
  <c r="H39" i="4"/>
  <c r="K39" i="4" s="1"/>
  <c r="L39" i="4" s="1"/>
  <c r="E39" i="4"/>
  <c r="I39" i="4" s="1"/>
  <c r="J39" i="4" s="1"/>
  <c r="I38" i="4"/>
  <c r="J38" i="4" s="1"/>
  <c r="E38" i="4"/>
  <c r="H38" i="4" s="1"/>
  <c r="K38" i="4" s="1"/>
  <c r="L38" i="4" s="1"/>
  <c r="E37" i="4"/>
  <c r="I37" i="4" s="1"/>
  <c r="J37" i="4" s="1"/>
  <c r="I36" i="4"/>
  <c r="J36" i="4" s="1"/>
  <c r="E36" i="4"/>
  <c r="H36" i="4" s="1"/>
  <c r="K36" i="4" s="1"/>
  <c r="L36" i="4" s="1"/>
  <c r="D36" i="4"/>
  <c r="I35" i="4"/>
  <c r="J35" i="4" s="1"/>
  <c r="H35" i="4"/>
  <c r="K35" i="4" s="1"/>
  <c r="L35" i="4" s="1"/>
  <c r="E35" i="4"/>
  <c r="D35" i="4"/>
  <c r="E34" i="4"/>
  <c r="I34" i="4" s="1"/>
  <c r="J34" i="4" s="1"/>
  <c r="D34" i="4"/>
  <c r="E33" i="4"/>
  <c r="H33" i="4" s="1"/>
  <c r="K33" i="4" s="1"/>
  <c r="L33" i="4" s="1"/>
  <c r="D33" i="4"/>
  <c r="I32" i="4"/>
  <c r="J32" i="4" s="1"/>
  <c r="E32" i="4"/>
  <c r="H32" i="4" s="1"/>
  <c r="K32" i="4" s="1"/>
  <c r="L32" i="4" s="1"/>
  <c r="D32" i="4"/>
  <c r="I31" i="4"/>
  <c r="J31" i="4" s="1"/>
  <c r="D31" i="4"/>
  <c r="K31" i="4" s="1"/>
  <c r="L31" i="4" s="1"/>
  <c r="I30" i="4"/>
  <c r="J30" i="4" s="1"/>
  <c r="D30" i="4"/>
  <c r="K30" i="4" s="1"/>
  <c r="L30" i="4" s="1"/>
  <c r="E29" i="4"/>
  <c r="H29" i="4" s="1"/>
  <c r="K29" i="4" s="1"/>
  <c r="L29" i="4" s="1"/>
  <c r="D29" i="4"/>
  <c r="I28" i="4"/>
  <c r="J28" i="4" s="1"/>
  <c r="E28" i="4"/>
  <c r="H28" i="4" s="1"/>
  <c r="K28" i="4" s="1"/>
  <c r="L28" i="4" s="1"/>
  <c r="D28" i="4"/>
  <c r="I27" i="4"/>
  <c r="J27" i="4" s="1"/>
  <c r="H27" i="4"/>
  <c r="K27" i="4" s="1"/>
  <c r="L27" i="4" s="1"/>
  <c r="E27" i="4"/>
  <c r="D27" i="4"/>
  <c r="E26" i="4"/>
  <c r="I26" i="4" s="1"/>
  <c r="J26" i="4" s="1"/>
  <c r="D26" i="4"/>
  <c r="E25" i="4"/>
  <c r="H25" i="4" s="1"/>
  <c r="K25" i="4" s="1"/>
  <c r="L25" i="4" s="1"/>
  <c r="D25" i="4"/>
  <c r="I24" i="4"/>
  <c r="J24" i="4" s="1"/>
  <c r="H24" i="4"/>
  <c r="K24" i="4" s="1"/>
  <c r="L24" i="4" s="1"/>
  <c r="E24" i="4"/>
  <c r="D24" i="4"/>
  <c r="I23" i="4"/>
  <c r="J23" i="4" s="1"/>
  <c r="H23" i="4"/>
  <c r="K23" i="4" s="1"/>
  <c r="L23" i="4" s="1"/>
  <c r="E23" i="4"/>
  <c r="D23" i="4"/>
  <c r="K22" i="4"/>
  <c r="L22" i="4" s="1"/>
  <c r="J22" i="4"/>
  <c r="I22" i="4"/>
  <c r="D22" i="4"/>
  <c r="I21" i="4"/>
  <c r="J21" i="4" s="1"/>
  <c r="D21" i="4"/>
  <c r="K21" i="4" s="1"/>
  <c r="L21" i="4" s="1"/>
  <c r="I20" i="4"/>
  <c r="J20" i="4" s="1"/>
  <c r="H20" i="4"/>
  <c r="K20" i="4" s="1"/>
  <c r="L20" i="4" s="1"/>
  <c r="E20" i="4"/>
  <c r="D20" i="4"/>
  <c r="I19" i="4"/>
  <c r="J19" i="4" s="1"/>
  <c r="H19" i="4"/>
  <c r="K19" i="4" s="1"/>
  <c r="L19" i="4" s="1"/>
  <c r="E19" i="4"/>
  <c r="E18" i="4"/>
  <c r="H18" i="4" s="1"/>
  <c r="K18" i="4" s="1"/>
  <c r="L18" i="4" s="1"/>
  <c r="D18" i="4"/>
  <c r="D17" i="4" s="1"/>
  <c r="D16" i="4" s="1"/>
  <c r="I17" i="4"/>
  <c r="J17" i="4" s="1"/>
  <c r="H17" i="4"/>
  <c r="K17" i="4" s="1"/>
  <c r="L17" i="4" s="1"/>
  <c r="E17" i="4"/>
  <c r="I16" i="4"/>
  <c r="J16" i="4" s="1"/>
  <c r="H16" i="4"/>
  <c r="E16" i="4"/>
  <c r="E15" i="4"/>
  <c r="I15" i="4" s="1"/>
  <c r="J15" i="4" s="1"/>
  <c r="D15" i="4"/>
  <c r="E14" i="4"/>
  <c r="H14" i="4" s="1"/>
  <c r="K14" i="4" s="1"/>
  <c r="L14" i="4" s="1"/>
  <c r="D14" i="4"/>
  <c r="I13" i="4"/>
  <c r="J13" i="4" s="1"/>
  <c r="H13" i="4"/>
  <c r="K13" i="4" s="1"/>
  <c r="L13" i="4" s="1"/>
  <c r="E13" i="4"/>
  <c r="D13" i="4"/>
  <c r="K12" i="4"/>
  <c r="I12" i="4"/>
  <c r="D12" i="4"/>
  <c r="K11" i="4"/>
  <c r="I11" i="4"/>
  <c r="D11" i="4"/>
  <c r="E10" i="4"/>
  <c r="H10" i="4" s="1"/>
  <c r="K10" i="4" s="1"/>
  <c r="L10" i="4" s="1"/>
  <c r="D10" i="4"/>
  <c r="I9" i="4"/>
  <c r="J9" i="4" s="1"/>
  <c r="H9" i="4"/>
  <c r="K9" i="4" s="1"/>
  <c r="L9" i="4" s="1"/>
  <c r="E9" i="4"/>
  <c r="D9" i="4"/>
  <c r="I8" i="4"/>
  <c r="J8" i="4" s="1"/>
  <c r="H8" i="4"/>
  <c r="K8" i="4" s="1"/>
  <c r="L8" i="4" s="1"/>
  <c r="E8" i="4"/>
  <c r="D8" i="4"/>
  <c r="E7" i="4"/>
  <c r="I7" i="4" s="1"/>
  <c r="J7" i="4" s="1"/>
  <c r="D7" i="4"/>
  <c r="D57" i="4" s="1"/>
  <c r="K16" i="4" l="1"/>
  <c r="L16" i="4" s="1"/>
  <c r="I10" i="4"/>
  <c r="J10" i="4" s="1"/>
  <c r="I14" i="4"/>
  <c r="J14" i="4" s="1"/>
  <c r="I18" i="4"/>
  <c r="J18" i="4" s="1"/>
  <c r="I25" i="4"/>
  <c r="J25" i="4" s="1"/>
  <c r="I29" i="4"/>
  <c r="J29" i="4" s="1"/>
  <c r="I33" i="4"/>
  <c r="J33" i="4" s="1"/>
  <c r="H42" i="4"/>
  <c r="K42" i="4" s="1"/>
  <c r="L42" i="4" s="1"/>
  <c r="I46" i="4"/>
  <c r="J46" i="4" s="1"/>
  <c r="I48" i="4"/>
  <c r="J48" i="4" s="1"/>
  <c r="I54" i="4"/>
  <c r="J54" i="4" s="1"/>
  <c r="E57" i="4"/>
  <c r="I57" i="4" s="1"/>
  <c r="J57" i="4" s="1"/>
  <c r="H7" i="4"/>
  <c r="H15" i="4"/>
  <c r="K15" i="4" s="1"/>
  <c r="L15" i="4" s="1"/>
  <c r="H26" i="4"/>
  <c r="K26" i="4" s="1"/>
  <c r="L26" i="4" s="1"/>
  <c r="H34" i="4"/>
  <c r="K34" i="4" s="1"/>
  <c r="L34" i="4" s="1"/>
  <c r="H37" i="4"/>
  <c r="K37" i="4" s="1"/>
  <c r="L37" i="4" s="1"/>
  <c r="H57" i="4" l="1"/>
  <c r="K57" i="4" s="1"/>
  <c r="L57" i="4" s="1"/>
  <c r="K7" i="4"/>
  <c r="L7" i="4" s="1"/>
</calcChain>
</file>

<file path=xl/sharedStrings.xml><?xml version="1.0" encoding="utf-8"?>
<sst xmlns="http://schemas.openxmlformats.org/spreadsheetml/2006/main" count="76" uniqueCount="72">
  <si>
    <t>部门公开表2</t>
    <phoneticPr fontId="4" type="noConversion"/>
  </si>
  <si>
    <t>一般公共预算支出表</t>
    <phoneticPr fontId="4" type="noConversion"/>
  </si>
  <si>
    <t>单位：万元</t>
  </si>
  <si>
    <t>功能分类科目</t>
    <phoneticPr fontId="4" type="noConversion"/>
  </si>
  <si>
    <t>2014年执行数</t>
  </si>
  <si>
    <t>2015年预算数</t>
  </si>
  <si>
    <t>2015年预算数比2014年执行数</t>
    <phoneticPr fontId="4" type="noConversion"/>
  </si>
  <si>
    <t>2015年预算数比2014年执行数（扣除发改委基建）</t>
    <phoneticPr fontId="4" type="noConversion"/>
  </si>
  <si>
    <t>科目编码</t>
  </si>
  <si>
    <t>科目名称</t>
  </si>
  <si>
    <t>执行数</t>
    <phoneticPr fontId="4" type="noConversion"/>
  </si>
  <si>
    <t>扣除发改委基建后执行数</t>
    <phoneticPr fontId="4" type="noConversion"/>
  </si>
  <si>
    <t>年初预算数</t>
    <phoneticPr fontId="4" type="noConversion"/>
  </si>
  <si>
    <t>扣除发改委基建后预算数</t>
    <phoneticPr fontId="4" type="noConversion"/>
  </si>
  <si>
    <t>增减额</t>
    <phoneticPr fontId="4" type="noConversion"/>
  </si>
  <si>
    <t>增减%</t>
    <phoneticPr fontId="4" type="noConversion"/>
  </si>
  <si>
    <t>小计</t>
    <phoneticPr fontId="4" type="noConversion"/>
  </si>
  <si>
    <t>基本支出</t>
    <phoneticPr fontId="4" type="noConversion"/>
  </si>
  <si>
    <t>项目支出</t>
    <phoneticPr fontId="4" type="noConversion"/>
  </si>
  <si>
    <t>13=10-8</t>
    <phoneticPr fontId="4" type="noConversion"/>
  </si>
  <si>
    <t>14=13/8</t>
    <phoneticPr fontId="4" type="noConversion"/>
  </si>
  <si>
    <t xml:space="preserve"> 外交支出</t>
    <phoneticPr fontId="4" type="noConversion"/>
  </si>
  <si>
    <t xml:space="preserve">  国际组织</t>
  </si>
  <si>
    <t>国际组织会费</t>
    <phoneticPr fontId="4" type="noConversion"/>
  </si>
  <si>
    <t>国际组织捐赠</t>
    <phoneticPr fontId="4" type="noConversion"/>
  </si>
  <si>
    <t xml:space="preserve">  其他外交支出</t>
    <phoneticPr fontId="4" type="noConversion"/>
  </si>
  <si>
    <t xml:space="preserve">    其他外交支出</t>
    <phoneticPr fontId="4" type="noConversion"/>
  </si>
  <si>
    <t xml:space="preserve"> 教育支出</t>
    <phoneticPr fontId="4" type="noConversion"/>
  </si>
  <si>
    <t xml:space="preserve">  普通教育</t>
  </si>
  <si>
    <t>高等教育</t>
    <phoneticPr fontId="4" type="noConversion"/>
  </si>
  <si>
    <t xml:space="preserve"> 科学技术支出</t>
    <phoneticPr fontId="4" type="noConversion"/>
  </si>
  <si>
    <t xml:space="preserve">  应用研究</t>
  </si>
  <si>
    <t>机构运行</t>
    <phoneticPr fontId="4" type="noConversion"/>
  </si>
  <si>
    <t>社会公益研究</t>
    <phoneticPr fontId="4" type="noConversion"/>
  </si>
  <si>
    <t>其他应用研究支出</t>
    <phoneticPr fontId="4" type="noConversion"/>
  </si>
  <si>
    <t xml:space="preserve">  技术研究与开发</t>
    <phoneticPr fontId="4" type="noConversion"/>
  </si>
  <si>
    <t>产业技术研究与开发</t>
    <phoneticPr fontId="4" type="noConversion"/>
  </si>
  <si>
    <t xml:space="preserve">  科技条件与服务</t>
  </si>
  <si>
    <t>科技条件专项</t>
    <phoneticPr fontId="4" type="noConversion"/>
  </si>
  <si>
    <t xml:space="preserve">  其他科学技术支出</t>
    <phoneticPr fontId="4" type="noConversion"/>
  </si>
  <si>
    <t>其他科学技术支出</t>
    <phoneticPr fontId="4" type="noConversion"/>
  </si>
  <si>
    <t>文化体育与传媒支出</t>
    <phoneticPr fontId="4" type="noConversion"/>
  </si>
  <si>
    <t xml:space="preserve">  文化</t>
    <phoneticPr fontId="4" type="noConversion"/>
  </si>
  <si>
    <t>文化创作与保护</t>
    <phoneticPr fontId="4" type="noConversion"/>
  </si>
  <si>
    <t xml:space="preserve">  其他文化体育与传媒支出</t>
    <phoneticPr fontId="4" type="noConversion"/>
  </si>
  <si>
    <t xml:space="preserve">   文化产业发展专项支出</t>
    <phoneticPr fontId="4" type="noConversion"/>
  </si>
  <si>
    <t xml:space="preserve"> 社会保障和就业支出</t>
    <phoneticPr fontId="4" type="noConversion"/>
  </si>
  <si>
    <t xml:space="preserve">  行政事业单位离退休</t>
  </si>
  <si>
    <t>归口管理的行政单位离退休</t>
    <phoneticPr fontId="4" type="noConversion"/>
  </si>
  <si>
    <t>事业单位离退休</t>
    <phoneticPr fontId="4" type="noConversion"/>
  </si>
  <si>
    <t>离退休人员管理机构</t>
    <phoneticPr fontId="4" type="noConversion"/>
  </si>
  <si>
    <t xml:space="preserve"> 医疗卫生与计划生育支出</t>
    <phoneticPr fontId="4" type="noConversion"/>
  </si>
  <si>
    <t xml:space="preserve">  医疗卫生管理事务</t>
  </si>
  <si>
    <t>行政运行</t>
    <phoneticPr fontId="4" type="noConversion"/>
  </si>
  <si>
    <t>一般行政管理事务</t>
    <phoneticPr fontId="4" type="noConversion"/>
  </si>
  <si>
    <t>机关服务</t>
    <phoneticPr fontId="4" type="noConversion"/>
  </si>
  <si>
    <t xml:space="preserve">  公立医院</t>
  </si>
  <si>
    <t>综合医院</t>
    <phoneticPr fontId="4" type="noConversion"/>
  </si>
  <si>
    <t>中医（民族）医院</t>
    <phoneticPr fontId="4" type="noConversion"/>
  </si>
  <si>
    <t>其他公立医院支出</t>
    <phoneticPr fontId="4" type="noConversion"/>
  </si>
  <si>
    <t xml:space="preserve">  中医药</t>
  </si>
  <si>
    <t>中医（民族医）药专项</t>
    <phoneticPr fontId="4" type="noConversion"/>
  </si>
  <si>
    <t>其他中医药支出</t>
    <phoneticPr fontId="4" type="noConversion"/>
  </si>
  <si>
    <t>资源勘探信息等支出</t>
    <phoneticPr fontId="4" type="noConversion"/>
  </si>
  <si>
    <t>制造业</t>
    <phoneticPr fontId="4" type="noConversion"/>
  </si>
  <si>
    <t xml:space="preserve">  其他制造业支出</t>
    <phoneticPr fontId="4" type="noConversion"/>
  </si>
  <si>
    <t xml:space="preserve"> 住房保障支出</t>
  </si>
  <si>
    <t xml:space="preserve">  住房改革支出</t>
  </si>
  <si>
    <t>住房公积金</t>
    <phoneticPr fontId="4" type="noConversion"/>
  </si>
  <si>
    <t>提租补贴</t>
    <phoneticPr fontId="4" type="noConversion"/>
  </si>
  <si>
    <t>购房补贴</t>
    <phoneticPr fontId="4" type="noConversion"/>
  </si>
  <si>
    <t>合  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</si>
</sst>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9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>
      <alignment vertical="center"/>
    </xf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NumberFormat="1" applyFont="1" applyFill="1" applyAlignment="1" applyProtection="1">
      <alignment vertical="center" wrapText="1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2" applyFont="1" applyFill="1" applyAlignment="1">
      <alignment horizontal="right" vertical="center"/>
    </xf>
    <xf numFmtId="0" fontId="1" fillId="0" borderId="0" xfId="1" applyFill="1"/>
    <xf numFmtId="0" fontId="6" fillId="0" borderId="0" xfId="1" applyNumberFormat="1" applyFont="1" applyFill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Alignment="1" applyProtection="1">
      <alignment horizontal="right" vertical="center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7" fillId="0" borderId="2" xfId="3" applyNumberFormat="1" applyFont="1" applyFill="1" applyBorder="1" applyAlignment="1">
      <alignment horizontal="left" vertical="center"/>
    </xf>
    <xf numFmtId="49" fontId="4" fillId="0" borderId="2" xfId="2" applyNumberFormat="1" applyFont="1" applyFill="1" applyBorder="1" applyAlignment="1">
      <alignment horizontal="left" vertical="center"/>
    </xf>
    <xf numFmtId="176" fontId="8" fillId="0" borderId="2" xfId="3" applyNumberFormat="1" applyFont="1" applyFill="1" applyBorder="1" applyAlignment="1">
      <alignment horizontal="right" vertical="center"/>
    </xf>
    <xf numFmtId="43" fontId="4" fillId="0" borderId="2" xfId="4" applyFont="1" applyFill="1" applyBorder="1" applyAlignment="1">
      <alignment horizontal="right" vertical="center"/>
    </xf>
    <xf numFmtId="43" fontId="4" fillId="0" borderId="2" xfId="4" applyFont="1" applyFill="1" applyBorder="1" applyAlignment="1">
      <alignment vertical="center"/>
    </xf>
    <xf numFmtId="10" fontId="4" fillId="0" borderId="2" xfId="2" applyNumberFormat="1" applyFont="1" applyFill="1" applyBorder="1" applyAlignment="1">
      <alignment vertical="center"/>
    </xf>
    <xf numFmtId="10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 indent="1"/>
    </xf>
    <xf numFmtId="0" fontId="7" fillId="0" borderId="2" xfId="3" applyNumberFormat="1" applyFont="1" applyFill="1" applyBorder="1" applyAlignment="1">
      <alignment horizontal="left" vertical="center"/>
    </xf>
    <xf numFmtId="43" fontId="4" fillId="0" borderId="2" xfId="2" applyNumberFormat="1" applyFont="1" applyFill="1" applyBorder="1" applyAlignment="1">
      <alignment vertical="center"/>
    </xf>
    <xf numFmtId="49" fontId="4" fillId="0" borderId="2" xfId="2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right" vertical="center"/>
    </xf>
    <xf numFmtId="49" fontId="4" fillId="0" borderId="2" xfId="2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3"/>
    <cellStyle name="常规_04-分类改革-预算表" xfId="2"/>
    <cellStyle name="常规_2015年蓝本格式" xfId="1"/>
    <cellStyle name="千位分隔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7"/>
  <sheetViews>
    <sheetView showGridLines="0" tabSelected="1" zoomScale="85" workbookViewId="0">
      <pane ySplit="6" topLeftCell="A43" activePane="bottomLeft" state="frozen"/>
      <selection pane="bottomLeft" activeCell="D58" sqref="D58"/>
    </sheetView>
  </sheetViews>
  <sheetFormatPr defaultColWidth="8" defaultRowHeight="16.149999999999999" customHeight="1" x14ac:dyDescent="0.2"/>
  <cols>
    <col min="1" max="1" width="9" style="4" customWidth="1"/>
    <col min="2" max="2" width="19.625" style="4" customWidth="1"/>
    <col min="3" max="8" width="11.625" style="4" customWidth="1"/>
    <col min="9" max="9" width="11.625" style="4" bestFit="1" customWidth="1"/>
    <col min="10" max="10" width="9.125" style="4" customWidth="1"/>
    <col min="11" max="11" width="11.625" style="4" bestFit="1" customWidth="1"/>
    <col min="12" max="12" width="9.125" style="4" customWidth="1"/>
    <col min="13" max="248" width="8" style="4" customWidth="1"/>
    <col min="249" max="256" width="8" style="4"/>
    <col min="257" max="257" width="9" style="4" customWidth="1"/>
    <col min="258" max="258" width="19.625" style="4" customWidth="1"/>
    <col min="259" max="264" width="11.625" style="4" customWidth="1"/>
    <col min="265" max="265" width="11.625" style="4" bestFit="1" customWidth="1"/>
    <col min="266" max="266" width="9.125" style="4" customWidth="1"/>
    <col min="267" max="267" width="11.625" style="4" bestFit="1" customWidth="1"/>
    <col min="268" max="268" width="9.125" style="4" customWidth="1"/>
    <col min="269" max="504" width="8" style="4" customWidth="1"/>
    <col min="505" max="512" width="8" style="4"/>
    <col min="513" max="513" width="9" style="4" customWidth="1"/>
    <col min="514" max="514" width="19.625" style="4" customWidth="1"/>
    <col min="515" max="520" width="11.625" style="4" customWidth="1"/>
    <col min="521" max="521" width="11.625" style="4" bestFit="1" customWidth="1"/>
    <col min="522" max="522" width="9.125" style="4" customWidth="1"/>
    <col min="523" max="523" width="11.625" style="4" bestFit="1" customWidth="1"/>
    <col min="524" max="524" width="9.125" style="4" customWidth="1"/>
    <col min="525" max="760" width="8" style="4" customWidth="1"/>
    <col min="761" max="768" width="8" style="4"/>
    <col min="769" max="769" width="9" style="4" customWidth="1"/>
    <col min="770" max="770" width="19.625" style="4" customWidth="1"/>
    <col min="771" max="776" width="11.625" style="4" customWidth="1"/>
    <col min="777" max="777" width="11.625" style="4" bestFit="1" customWidth="1"/>
    <col min="778" max="778" width="9.125" style="4" customWidth="1"/>
    <col min="779" max="779" width="11.625" style="4" bestFit="1" customWidth="1"/>
    <col min="780" max="780" width="9.125" style="4" customWidth="1"/>
    <col min="781" max="1016" width="8" style="4" customWidth="1"/>
    <col min="1017" max="1024" width="8" style="4"/>
    <col min="1025" max="1025" width="9" style="4" customWidth="1"/>
    <col min="1026" max="1026" width="19.625" style="4" customWidth="1"/>
    <col min="1027" max="1032" width="11.625" style="4" customWidth="1"/>
    <col min="1033" max="1033" width="11.625" style="4" bestFit="1" customWidth="1"/>
    <col min="1034" max="1034" width="9.125" style="4" customWidth="1"/>
    <col min="1035" max="1035" width="11.625" style="4" bestFit="1" customWidth="1"/>
    <col min="1036" max="1036" width="9.125" style="4" customWidth="1"/>
    <col min="1037" max="1272" width="8" style="4" customWidth="1"/>
    <col min="1273" max="1280" width="8" style="4"/>
    <col min="1281" max="1281" width="9" style="4" customWidth="1"/>
    <col min="1282" max="1282" width="19.625" style="4" customWidth="1"/>
    <col min="1283" max="1288" width="11.625" style="4" customWidth="1"/>
    <col min="1289" max="1289" width="11.625" style="4" bestFit="1" customWidth="1"/>
    <col min="1290" max="1290" width="9.125" style="4" customWidth="1"/>
    <col min="1291" max="1291" width="11.625" style="4" bestFit="1" customWidth="1"/>
    <col min="1292" max="1292" width="9.125" style="4" customWidth="1"/>
    <col min="1293" max="1528" width="8" style="4" customWidth="1"/>
    <col min="1529" max="1536" width="8" style="4"/>
    <col min="1537" max="1537" width="9" style="4" customWidth="1"/>
    <col min="1538" max="1538" width="19.625" style="4" customWidth="1"/>
    <col min="1539" max="1544" width="11.625" style="4" customWidth="1"/>
    <col min="1545" max="1545" width="11.625" style="4" bestFit="1" customWidth="1"/>
    <col min="1546" max="1546" width="9.125" style="4" customWidth="1"/>
    <col min="1547" max="1547" width="11.625" style="4" bestFit="1" customWidth="1"/>
    <col min="1548" max="1548" width="9.125" style="4" customWidth="1"/>
    <col min="1549" max="1784" width="8" style="4" customWidth="1"/>
    <col min="1785" max="1792" width="8" style="4"/>
    <col min="1793" max="1793" width="9" style="4" customWidth="1"/>
    <col min="1794" max="1794" width="19.625" style="4" customWidth="1"/>
    <col min="1795" max="1800" width="11.625" style="4" customWidth="1"/>
    <col min="1801" max="1801" width="11.625" style="4" bestFit="1" customWidth="1"/>
    <col min="1802" max="1802" width="9.125" style="4" customWidth="1"/>
    <col min="1803" max="1803" width="11.625" style="4" bestFit="1" customWidth="1"/>
    <col min="1804" max="1804" width="9.125" style="4" customWidth="1"/>
    <col min="1805" max="2040" width="8" style="4" customWidth="1"/>
    <col min="2041" max="2048" width="8" style="4"/>
    <col min="2049" max="2049" width="9" style="4" customWidth="1"/>
    <col min="2050" max="2050" width="19.625" style="4" customWidth="1"/>
    <col min="2051" max="2056" width="11.625" style="4" customWidth="1"/>
    <col min="2057" max="2057" width="11.625" style="4" bestFit="1" customWidth="1"/>
    <col min="2058" max="2058" width="9.125" style="4" customWidth="1"/>
    <col min="2059" max="2059" width="11.625" style="4" bestFit="1" customWidth="1"/>
    <col min="2060" max="2060" width="9.125" style="4" customWidth="1"/>
    <col min="2061" max="2296" width="8" style="4" customWidth="1"/>
    <col min="2297" max="2304" width="8" style="4"/>
    <col min="2305" max="2305" width="9" style="4" customWidth="1"/>
    <col min="2306" max="2306" width="19.625" style="4" customWidth="1"/>
    <col min="2307" max="2312" width="11.625" style="4" customWidth="1"/>
    <col min="2313" max="2313" width="11.625" style="4" bestFit="1" customWidth="1"/>
    <col min="2314" max="2314" width="9.125" style="4" customWidth="1"/>
    <col min="2315" max="2315" width="11.625" style="4" bestFit="1" customWidth="1"/>
    <col min="2316" max="2316" width="9.125" style="4" customWidth="1"/>
    <col min="2317" max="2552" width="8" style="4" customWidth="1"/>
    <col min="2553" max="2560" width="8" style="4"/>
    <col min="2561" max="2561" width="9" style="4" customWidth="1"/>
    <col min="2562" max="2562" width="19.625" style="4" customWidth="1"/>
    <col min="2563" max="2568" width="11.625" style="4" customWidth="1"/>
    <col min="2569" max="2569" width="11.625" style="4" bestFit="1" customWidth="1"/>
    <col min="2570" max="2570" width="9.125" style="4" customWidth="1"/>
    <col min="2571" max="2571" width="11.625" style="4" bestFit="1" customWidth="1"/>
    <col min="2572" max="2572" width="9.125" style="4" customWidth="1"/>
    <col min="2573" max="2808" width="8" style="4" customWidth="1"/>
    <col min="2809" max="2816" width="8" style="4"/>
    <col min="2817" max="2817" width="9" style="4" customWidth="1"/>
    <col min="2818" max="2818" width="19.625" style="4" customWidth="1"/>
    <col min="2819" max="2824" width="11.625" style="4" customWidth="1"/>
    <col min="2825" max="2825" width="11.625" style="4" bestFit="1" customWidth="1"/>
    <col min="2826" max="2826" width="9.125" style="4" customWidth="1"/>
    <col min="2827" max="2827" width="11.625" style="4" bestFit="1" customWidth="1"/>
    <col min="2828" max="2828" width="9.125" style="4" customWidth="1"/>
    <col min="2829" max="3064" width="8" style="4" customWidth="1"/>
    <col min="3065" max="3072" width="8" style="4"/>
    <col min="3073" max="3073" width="9" style="4" customWidth="1"/>
    <col min="3074" max="3074" width="19.625" style="4" customWidth="1"/>
    <col min="3075" max="3080" width="11.625" style="4" customWidth="1"/>
    <col min="3081" max="3081" width="11.625" style="4" bestFit="1" customWidth="1"/>
    <col min="3082" max="3082" width="9.125" style="4" customWidth="1"/>
    <col min="3083" max="3083" width="11.625" style="4" bestFit="1" customWidth="1"/>
    <col min="3084" max="3084" width="9.125" style="4" customWidth="1"/>
    <col min="3085" max="3320" width="8" style="4" customWidth="1"/>
    <col min="3321" max="3328" width="8" style="4"/>
    <col min="3329" max="3329" width="9" style="4" customWidth="1"/>
    <col min="3330" max="3330" width="19.625" style="4" customWidth="1"/>
    <col min="3331" max="3336" width="11.625" style="4" customWidth="1"/>
    <col min="3337" max="3337" width="11.625" style="4" bestFit="1" customWidth="1"/>
    <col min="3338" max="3338" width="9.125" style="4" customWidth="1"/>
    <col min="3339" max="3339" width="11.625" style="4" bestFit="1" customWidth="1"/>
    <col min="3340" max="3340" width="9.125" style="4" customWidth="1"/>
    <col min="3341" max="3576" width="8" style="4" customWidth="1"/>
    <col min="3577" max="3584" width="8" style="4"/>
    <col min="3585" max="3585" width="9" style="4" customWidth="1"/>
    <col min="3586" max="3586" width="19.625" style="4" customWidth="1"/>
    <col min="3587" max="3592" width="11.625" style="4" customWidth="1"/>
    <col min="3593" max="3593" width="11.625" style="4" bestFit="1" customWidth="1"/>
    <col min="3594" max="3594" width="9.125" style="4" customWidth="1"/>
    <col min="3595" max="3595" width="11.625" style="4" bestFit="1" customWidth="1"/>
    <col min="3596" max="3596" width="9.125" style="4" customWidth="1"/>
    <col min="3597" max="3832" width="8" style="4" customWidth="1"/>
    <col min="3833" max="3840" width="8" style="4"/>
    <col min="3841" max="3841" width="9" style="4" customWidth="1"/>
    <col min="3842" max="3842" width="19.625" style="4" customWidth="1"/>
    <col min="3843" max="3848" width="11.625" style="4" customWidth="1"/>
    <col min="3849" max="3849" width="11.625" style="4" bestFit="1" customWidth="1"/>
    <col min="3850" max="3850" width="9.125" style="4" customWidth="1"/>
    <col min="3851" max="3851" width="11.625" style="4" bestFit="1" customWidth="1"/>
    <col min="3852" max="3852" width="9.125" style="4" customWidth="1"/>
    <col min="3853" max="4088" width="8" style="4" customWidth="1"/>
    <col min="4089" max="4096" width="8" style="4"/>
    <col min="4097" max="4097" width="9" style="4" customWidth="1"/>
    <col min="4098" max="4098" width="19.625" style="4" customWidth="1"/>
    <col min="4099" max="4104" width="11.625" style="4" customWidth="1"/>
    <col min="4105" max="4105" width="11.625" style="4" bestFit="1" customWidth="1"/>
    <col min="4106" max="4106" width="9.125" style="4" customWidth="1"/>
    <col min="4107" max="4107" width="11.625" style="4" bestFit="1" customWidth="1"/>
    <col min="4108" max="4108" width="9.125" style="4" customWidth="1"/>
    <col min="4109" max="4344" width="8" style="4" customWidth="1"/>
    <col min="4345" max="4352" width="8" style="4"/>
    <col min="4353" max="4353" width="9" style="4" customWidth="1"/>
    <col min="4354" max="4354" width="19.625" style="4" customWidth="1"/>
    <col min="4355" max="4360" width="11.625" style="4" customWidth="1"/>
    <col min="4361" max="4361" width="11.625" style="4" bestFit="1" customWidth="1"/>
    <col min="4362" max="4362" width="9.125" style="4" customWidth="1"/>
    <col min="4363" max="4363" width="11.625" style="4" bestFit="1" customWidth="1"/>
    <col min="4364" max="4364" width="9.125" style="4" customWidth="1"/>
    <col min="4365" max="4600" width="8" style="4" customWidth="1"/>
    <col min="4601" max="4608" width="8" style="4"/>
    <col min="4609" max="4609" width="9" style="4" customWidth="1"/>
    <col min="4610" max="4610" width="19.625" style="4" customWidth="1"/>
    <col min="4611" max="4616" width="11.625" style="4" customWidth="1"/>
    <col min="4617" max="4617" width="11.625" style="4" bestFit="1" customWidth="1"/>
    <col min="4618" max="4618" width="9.125" style="4" customWidth="1"/>
    <col min="4619" max="4619" width="11.625" style="4" bestFit="1" customWidth="1"/>
    <col min="4620" max="4620" width="9.125" style="4" customWidth="1"/>
    <col min="4621" max="4856" width="8" style="4" customWidth="1"/>
    <col min="4857" max="4864" width="8" style="4"/>
    <col min="4865" max="4865" width="9" style="4" customWidth="1"/>
    <col min="4866" max="4866" width="19.625" style="4" customWidth="1"/>
    <col min="4867" max="4872" width="11.625" style="4" customWidth="1"/>
    <col min="4873" max="4873" width="11.625" style="4" bestFit="1" customWidth="1"/>
    <col min="4874" max="4874" width="9.125" style="4" customWidth="1"/>
    <col min="4875" max="4875" width="11.625" style="4" bestFit="1" customWidth="1"/>
    <col min="4876" max="4876" width="9.125" style="4" customWidth="1"/>
    <col min="4877" max="5112" width="8" style="4" customWidth="1"/>
    <col min="5113" max="5120" width="8" style="4"/>
    <col min="5121" max="5121" width="9" style="4" customWidth="1"/>
    <col min="5122" max="5122" width="19.625" style="4" customWidth="1"/>
    <col min="5123" max="5128" width="11.625" style="4" customWidth="1"/>
    <col min="5129" max="5129" width="11.625" style="4" bestFit="1" customWidth="1"/>
    <col min="5130" max="5130" width="9.125" style="4" customWidth="1"/>
    <col min="5131" max="5131" width="11.625" style="4" bestFit="1" customWidth="1"/>
    <col min="5132" max="5132" width="9.125" style="4" customWidth="1"/>
    <col min="5133" max="5368" width="8" style="4" customWidth="1"/>
    <col min="5369" max="5376" width="8" style="4"/>
    <col min="5377" max="5377" width="9" style="4" customWidth="1"/>
    <col min="5378" max="5378" width="19.625" style="4" customWidth="1"/>
    <col min="5379" max="5384" width="11.625" style="4" customWidth="1"/>
    <col min="5385" max="5385" width="11.625" style="4" bestFit="1" customWidth="1"/>
    <col min="5386" max="5386" width="9.125" style="4" customWidth="1"/>
    <col min="5387" max="5387" width="11.625" style="4" bestFit="1" customWidth="1"/>
    <col min="5388" max="5388" width="9.125" style="4" customWidth="1"/>
    <col min="5389" max="5624" width="8" style="4" customWidth="1"/>
    <col min="5625" max="5632" width="8" style="4"/>
    <col min="5633" max="5633" width="9" style="4" customWidth="1"/>
    <col min="5634" max="5634" width="19.625" style="4" customWidth="1"/>
    <col min="5635" max="5640" width="11.625" style="4" customWidth="1"/>
    <col min="5641" max="5641" width="11.625" style="4" bestFit="1" customWidth="1"/>
    <col min="5642" max="5642" width="9.125" style="4" customWidth="1"/>
    <col min="5643" max="5643" width="11.625" style="4" bestFit="1" customWidth="1"/>
    <col min="5644" max="5644" width="9.125" style="4" customWidth="1"/>
    <col min="5645" max="5880" width="8" style="4" customWidth="1"/>
    <col min="5881" max="5888" width="8" style="4"/>
    <col min="5889" max="5889" width="9" style="4" customWidth="1"/>
    <col min="5890" max="5890" width="19.625" style="4" customWidth="1"/>
    <col min="5891" max="5896" width="11.625" style="4" customWidth="1"/>
    <col min="5897" max="5897" width="11.625" style="4" bestFit="1" customWidth="1"/>
    <col min="5898" max="5898" width="9.125" style="4" customWidth="1"/>
    <col min="5899" max="5899" width="11.625" style="4" bestFit="1" customWidth="1"/>
    <col min="5900" max="5900" width="9.125" style="4" customWidth="1"/>
    <col min="5901" max="6136" width="8" style="4" customWidth="1"/>
    <col min="6137" max="6144" width="8" style="4"/>
    <col min="6145" max="6145" width="9" style="4" customWidth="1"/>
    <col min="6146" max="6146" width="19.625" style="4" customWidth="1"/>
    <col min="6147" max="6152" width="11.625" style="4" customWidth="1"/>
    <col min="6153" max="6153" width="11.625" style="4" bestFit="1" customWidth="1"/>
    <col min="6154" max="6154" width="9.125" style="4" customWidth="1"/>
    <col min="6155" max="6155" width="11.625" style="4" bestFit="1" customWidth="1"/>
    <col min="6156" max="6156" width="9.125" style="4" customWidth="1"/>
    <col min="6157" max="6392" width="8" style="4" customWidth="1"/>
    <col min="6393" max="6400" width="8" style="4"/>
    <col min="6401" max="6401" width="9" style="4" customWidth="1"/>
    <col min="6402" max="6402" width="19.625" style="4" customWidth="1"/>
    <col min="6403" max="6408" width="11.625" style="4" customWidth="1"/>
    <col min="6409" max="6409" width="11.625" style="4" bestFit="1" customWidth="1"/>
    <col min="6410" max="6410" width="9.125" style="4" customWidth="1"/>
    <col min="6411" max="6411" width="11.625" style="4" bestFit="1" customWidth="1"/>
    <col min="6412" max="6412" width="9.125" style="4" customWidth="1"/>
    <col min="6413" max="6648" width="8" style="4" customWidth="1"/>
    <col min="6649" max="6656" width="8" style="4"/>
    <col min="6657" max="6657" width="9" style="4" customWidth="1"/>
    <col min="6658" max="6658" width="19.625" style="4" customWidth="1"/>
    <col min="6659" max="6664" width="11.625" style="4" customWidth="1"/>
    <col min="6665" max="6665" width="11.625" style="4" bestFit="1" customWidth="1"/>
    <col min="6666" max="6666" width="9.125" style="4" customWidth="1"/>
    <col min="6667" max="6667" width="11.625" style="4" bestFit="1" customWidth="1"/>
    <col min="6668" max="6668" width="9.125" style="4" customWidth="1"/>
    <col min="6669" max="6904" width="8" style="4" customWidth="1"/>
    <col min="6905" max="6912" width="8" style="4"/>
    <col min="6913" max="6913" width="9" style="4" customWidth="1"/>
    <col min="6914" max="6914" width="19.625" style="4" customWidth="1"/>
    <col min="6915" max="6920" width="11.625" style="4" customWidth="1"/>
    <col min="6921" max="6921" width="11.625" style="4" bestFit="1" customWidth="1"/>
    <col min="6922" max="6922" width="9.125" style="4" customWidth="1"/>
    <col min="6923" max="6923" width="11.625" style="4" bestFit="1" customWidth="1"/>
    <col min="6924" max="6924" width="9.125" style="4" customWidth="1"/>
    <col min="6925" max="7160" width="8" style="4" customWidth="1"/>
    <col min="7161" max="7168" width="8" style="4"/>
    <col min="7169" max="7169" width="9" style="4" customWidth="1"/>
    <col min="7170" max="7170" width="19.625" style="4" customWidth="1"/>
    <col min="7171" max="7176" width="11.625" style="4" customWidth="1"/>
    <col min="7177" max="7177" width="11.625" style="4" bestFit="1" customWidth="1"/>
    <col min="7178" max="7178" width="9.125" style="4" customWidth="1"/>
    <col min="7179" max="7179" width="11.625" style="4" bestFit="1" customWidth="1"/>
    <col min="7180" max="7180" width="9.125" style="4" customWidth="1"/>
    <col min="7181" max="7416" width="8" style="4" customWidth="1"/>
    <col min="7417" max="7424" width="8" style="4"/>
    <col min="7425" max="7425" width="9" style="4" customWidth="1"/>
    <col min="7426" max="7426" width="19.625" style="4" customWidth="1"/>
    <col min="7427" max="7432" width="11.625" style="4" customWidth="1"/>
    <col min="7433" max="7433" width="11.625" style="4" bestFit="1" customWidth="1"/>
    <col min="7434" max="7434" width="9.125" style="4" customWidth="1"/>
    <col min="7435" max="7435" width="11.625" style="4" bestFit="1" customWidth="1"/>
    <col min="7436" max="7436" width="9.125" style="4" customWidth="1"/>
    <col min="7437" max="7672" width="8" style="4" customWidth="1"/>
    <col min="7673" max="7680" width="8" style="4"/>
    <col min="7681" max="7681" width="9" style="4" customWidth="1"/>
    <col min="7682" max="7682" width="19.625" style="4" customWidth="1"/>
    <col min="7683" max="7688" width="11.625" style="4" customWidth="1"/>
    <col min="7689" max="7689" width="11.625" style="4" bestFit="1" customWidth="1"/>
    <col min="7690" max="7690" width="9.125" style="4" customWidth="1"/>
    <col min="7691" max="7691" width="11.625" style="4" bestFit="1" customWidth="1"/>
    <col min="7692" max="7692" width="9.125" style="4" customWidth="1"/>
    <col min="7693" max="7928" width="8" style="4" customWidth="1"/>
    <col min="7929" max="7936" width="8" style="4"/>
    <col min="7937" max="7937" width="9" style="4" customWidth="1"/>
    <col min="7938" max="7938" width="19.625" style="4" customWidth="1"/>
    <col min="7939" max="7944" width="11.625" style="4" customWidth="1"/>
    <col min="7945" max="7945" width="11.625" style="4" bestFit="1" customWidth="1"/>
    <col min="7946" max="7946" width="9.125" style="4" customWidth="1"/>
    <col min="7947" max="7947" width="11.625" style="4" bestFit="1" customWidth="1"/>
    <col min="7948" max="7948" width="9.125" style="4" customWidth="1"/>
    <col min="7949" max="8184" width="8" style="4" customWidth="1"/>
    <col min="8185" max="8192" width="8" style="4"/>
    <col min="8193" max="8193" width="9" style="4" customWidth="1"/>
    <col min="8194" max="8194" width="19.625" style="4" customWidth="1"/>
    <col min="8195" max="8200" width="11.625" style="4" customWidth="1"/>
    <col min="8201" max="8201" width="11.625" style="4" bestFit="1" customWidth="1"/>
    <col min="8202" max="8202" width="9.125" style="4" customWidth="1"/>
    <col min="8203" max="8203" width="11.625" style="4" bestFit="1" customWidth="1"/>
    <col min="8204" max="8204" width="9.125" style="4" customWidth="1"/>
    <col min="8205" max="8440" width="8" style="4" customWidth="1"/>
    <col min="8441" max="8448" width="8" style="4"/>
    <col min="8449" max="8449" width="9" style="4" customWidth="1"/>
    <col min="8450" max="8450" width="19.625" style="4" customWidth="1"/>
    <col min="8451" max="8456" width="11.625" style="4" customWidth="1"/>
    <col min="8457" max="8457" width="11.625" style="4" bestFit="1" customWidth="1"/>
    <col min="8458" max="8458" width="9.125" style="4" customWidth="1"/>
    <col min="8459" max="8459" width="11.625" style="4" bestFit="1" customWidth="1"/>
    <col min="8460" max="8460" width="9.125" style="4" customWidth="1"/>
    <col min="8461" max="8696" width="8" style="4" customWidth="1"/>
    <col min="8697" max="8704" width="8" style="4"/>
    <col min="8705" max="8705" width="9" style="4" customWidth="1"/>
    <col min="8706" max="8706" width="19.625" style="4" customWidth="1"/>
    <col min="8707" max="8712" width="11.625" style="4" customWidth="1"/>
    <col min="8713" max="8713" width="11.625" style="4" bestFit="1" customWidth="1"/>
    <col min="8714" max="8714" width="9.125" style="4" customWidth="1"/>
    <col min="8715" max="8715" width="11.625" style="4" bestFit="1" customWidth="1"/>
    <col min="8716" max="8716" width="9.125" style="4" customWidth="1"/>
    <col min="8717" max="8952" width="8" style="4" customWidth="1"/>
    <col min="8953" max="8960" width="8" style="4"/>
    <col min="8961" max="8961" width="9" style="4" customWidth="1"/>
    <col min="8962" max="8962" width="19.625" style="4" customWidth="1"/>
    <col min="8963" max="8968" width="11.625" style="4" customWidth="1"/>
    <col min="8969" max="8969" width="11.625" style="4" bestFit="1" customWidth="1"/>
    <col min="8970" max="8970" width="9.125" style="4" customWidth="1"/>
    <col min="8971" max="8971" width="11.625" style="4" bestFit="1" customWidth="1"/>
    <col min="8972" max="8972" width="9.125" style="4" customWidth="1"/>
    <col min="8973" max="9208" width="8" style="4" customWidth="1"/>
    <col min="9209" max="9216" width="8" style="4"/>
    <col min="9217" max="9217" width="9" style="4" customWidth="1"/>
    <col min="9218" max="9218" width="19.625" style="4" customWidth="1"/>
    <col min="9219" max="9224" width="11.625" style="4" customWidth="1"/>
    <col min="9225" max="9225" width="11.625" style="4" bestFit="1" customWidth="1"/>
    <col min="9226" max="9226" width="9.125" style="4" customWidth="1"/>
    <col min="9227" max="9227" width="11.625" style="4" bestFit="1" customWidth="1"/>
    <col min="9228" max="9228" width="9.125" style="4" customWidth="1"/>
    <col min="9229" max="9464" width="8" style="4" customWidth="1"/>
    <col min="9465" max="9472" width="8" style="4"/>
    <col min="9473" max="9473" width="9" style="4" customWidth="1"/>
    <col min="9474" max="9474" width="19.625" style="4" customWidth="1"/>
    <col min="9475" max="9480" width="11.625" style="4" customWidth="1"/>
    <col min="9481" max="9481" width="11.625" style="4" bestFit="1" customWidth="1"/>
    <col min="9482" max="9482" width="9.125" style="4" customWidth="1"/>
    <col min="9483" max="9483" width="11.625" style="4" bestFit="1" customWidth="1"/>
    <col min="9484" max="9484" width="9.125" style="4" customWidth="1"/>
    <col min="9485" max="9720" width="8" style="4" customWidth="1"/>
    <col min="9721" max="9728" width="8" style="4"/>
    <col min="9729" max="9729" width="9" style="4" customWidth="1"/>
    <col min="9730" max="9730" width="19.625" style="4" customWidth="1"/>
    <col min="9731" max="9736" width="11.625" style="4" customWidth="1"/>
    <col min="9737" max="9737" width="11.625" style="4" bestFit="1" customWidth="1"/>
    <col min="9738" max="9738" width="9.125" style="4" customWidth="1"/>
    <col min="9739" max="9739" width="11.625" style="4" bestFit="1" customWidth="1"/>
    <col min="9740" max="9740" width="9.125" style="4" customWidth="1"/>
    <col min="9741" max="9976" width="8" style="4" customWidth="1"/>
    <col min="9977" max="9984" width="8" style="4"/>
    <col min="9985" max="9985" width="9" style="4" customWidth="1"/>
    <col min="9986" max="9986" width="19.625" style="4" customWidth="1"/>
    <col min="9987" max="9992" width="11.625" style="4" customWidth="1"/>
    <col min="9993" max="9993" width="11.625" style="4" bestFit="1" customWidth="1"/>
    <col min="9994" max="9994" width="9.125" style="4" customWidth="1"/>
    <col min="9995" max="9995" width="11.625" style="4" bestFit="1" customWidth="1"/>
    <col min="9996" max="9996" width="9.125" style="4" customWidth="1"/>
    <col min="9997" max="10232" width="8" style="4" customWidth="1"/>
    <col min="10233" max="10240" width="8" style="4"/>
    <col min="10241" max="10241" width="9" style="4" customWidth="1"/>
    <col min="10242" max="10242" width="19.625" style="4" customWidth="1"/>
    <col min="10243" max="10248" width="11.625" style="4" customWidth="1"/>
    <col min="10249" max="10249" width="11.625" style="4" bestFit="1" customWidth="1"/>
    <col min="10250" max="10250" width="9.125" style="4" customWidth="1"/>
    <col min="10251" max="10251" width="11.625" style="4" bestFit="1" customWidth="1"/>
    <col min="10252" max="10252" width="9.125" style="4" customWidth="1"/>
    <col min="10253" max="10488" width="8" style="4" customWidth="1"/>
    <col min="10489" max="10496" width="8" style="4"/>
    <col min="10497" max="10497" width="9" style="4" customWidth="1"/>
    <col min="10498" max="10498" width="19.625" style="4" customWidth="1"/>
    <col min="10499" max="10504" width="11.625" style="4" customWidth="1"/>
    <col min="10505" max="10505" width="11.625" style="4" bestFit="1" customWidth="1"/>
    <col min="10506" max="10506" width="9.125" style="4" customWidth="1"/>
    <col min="10507" max="10507" width="11.625" style="4" bestFit="1" customWidth="1"/>
    <col min="10508" max="10508" width="9.125" style="4" customWidth="1"/>
    <col min="10509" max="10744" width="8" style="4" customWidth="1"/>
    <col min="10745" max="10752" width="8" style="4"/>
    <col min="10753" max="10753" width="9" style="4" customWidth="1"/>
    <col min="10754" max="10754" width="19.625" style="4" customWidth="1"/>
    <col min="10755" max="10760" width="11.625" style="4" customWidth="1"/>
    <col min="10761" max="10761" width="11.625" style="4" bestFit="1" customWidth="1"/>
    <col min="10762" max="10762" width="9.125" style="4" customWidth="1"/>
    <col min="10763" max="10763" width="11.625" style="4" bestFit="1" customWidth="1"/>
    <col min="10764" max="10764" width="9.125" style="4" customWidth="1"/>
    <col min="10765" max="11000" width="8" style="4" customWidth="1"/>
    <col min="11001" max="11008" width="8" style="4"/>
    <col min="11009" max="11009" width="9" style="4" customWidth="1"/>
    <col min="11010" max="11010" width="19.625" style="4" customWidth="1"/>
    <col min="11011" max="11016" width="11.625" style="4" customWidth="1"/>
    <col min="11017" max="11017" width="11.625" style="4" bestFit="1" customWidth="1"/>
    <col min="11018" max="11018" width="9.125" style="4" customWidth="1"/>
    <col min="11019" max="11019" width="11.625" style="4" bestFit="1" customWidth="1"/>
    <col min="11020" max="11020" width="9.125" style="4" customWidth="1"/>
    <col min="11021" max="11256" width="8" style="4" customWidth="1"/>
    <col min="11257" max="11264" width="8" style="4"/>
    <col min="11265" max="11265" width="9" style="4" customWidth="1"/>
    <col min="11266" max="11266" width="19.625" style="4" customWidth="1"/>
    <col min="11267" max="11272" width="11.625" style="4" customWidth="1"/>
    <col min="11273" max="11273" width="11.625" style="4" bestFit="1" customWidth="1"/>
    <col min="11274" max="11274" width="9.125" style="4" customWidth="1"/>
    <col min="11275" max="11275" width="11.625" style="4" bestFit="1" customWidth="1"/>
    <col min="11276" max="11276" width="9.125" style="4" customWidth="1"/>
    <col min="11277" max="11512" width="8" style="4" customWidth="1"/>
    <col min="11513" max="11520" width="8" style="4"/>
    <col min="11521" max="11521" width="9" style="4" customWidth="1"/>
    <col min="11522" max="11522" width="19.625" style="4" customWidth="1"/>
    <col min="11523" max="11528" width="11.625" style="4" customWidth="1"/>
    <col min="11529" max="11529" width="11.625" style="4" bestFit="1" customWidth="1"/>
    <col min="11530" max="11530" width="9.125" style="4" customWidth="1"/>
    <col min="11531" max="11531" width="11.625" style="4" bestFit="1" customWidth="1"/>
    <col min="11532" max="11532" width="9.125" style="4" customWidth="1"/>
    <col min="11533" max="11768" width="8" style="4" customWidth="1"/>
    <col min="11769" max="11776" width="8" style="4"/>
    <col min="11777" max="11777" width="9" style="4" customWidth="1"/>
    <col min="11778" max="11778" width="19.625" style="4" customWidth="1"/>
    <col min="11779" max="11784" width="11.625" style="4" customWidth="1"/>
    <col min="11785" max="11785" width="11.625" style="4" bestFit="1" customWidth="1"/>
    <col min="11786" max="11786" width="9.125" style="4" customWidth="1"/>
    <col min="11787" max="11787" width="11.625" style="4" bestFit="1" customWidth="1"/>
    <col min="11788" max="11788" width="9.125" style="4" customWidth="1"/>
    <col min="11789" max="12024" width="8" style="4" customWidth="1"/>
    <col min="12025" max="12032" width="8" style="4"/>
    <col min="12033" max="12033" width="9" style="4" customWidth="1"/>
    <col min="12034" max="12034" width="19.625" style="4" customWidth="1"/>
    <col min="12035" max="12040" width="11.625" style="4" customWidth="1"/>
    <col min="12041" max="12041" width="11.625" style="4" bestFit="1" customWidth="1"/>
    <col min="12042" max="12042" width="9.125" style="4" customWidth="1"/>
    <col min="12043" max="12043" width="11.625" style="4" bestFit="1" customWidth="1"/>
    <col min="12044" max="12044" width="9.125" style="4" customWidth="1"/>
    <col min="12045" max="12280" width="8" style="4" customWidth="1"/>
    <col min="12281" max="12288" width="8" style="4"/>
    <col min="12289" max="12289" width="9" style="4" customWidth="1"/>
    <col min="12290" max="12290" width="19.625" style="4" customWidth="1"/>
    <col min="12291" max="12296" width="11.625" style="4" customWidth="1"/>
    <col min="12297" max="12297" width="11.625" style="4" bestFit="1" customWidth="1"/>
    <col min="12298" max="12298" width="9.125" style="4" customWidth="1"/>
    <col min="12299" max="12299" width="11.625" style="4" bestFit="1" customWidth="1"/>
    <col min="12300" max="12300" width="9.125" style="4" customWidth="1"/>
    <col min="12301" max="12536" width="8" style="4" customWidth="1"/>
    <col min="12537" max="12544" width="8" style="4"/>
    <col min="12545" max="12545" width="9" style="4" customWidth="1"/>
    <col min="12546" max="12546" width="19.625" style="4" customWidth="1"/>
    <col min="12547" max="12552" width="11.625" style="4" customWidth="1"/>
    <col min="12553" max="12553" width="11.625" style="4" bestFit="1" customWidth="1"/>
    <col min="12554" max="12554" width="9.125" style="4" customWidth="1"/>
    <col min="12555" max="12555" width="11.625" style="4" bestFit="1" customWidth="1"/>
    <col min="12556" max="12556" width="9.125" style="4" customWidth="1"/>
    <col min="12557" max="12792" width="8" style="4" customWidth="1"/>
    <col min="12793" max="12800" width="8" style="4"/>
    <col min="12801" max="12801" width="9" style="4" customWidth="1"/>
    <col min="12802" max="12802" width="19.625" style="4" customWidth="1"/>
    <col min="12803" max="12808" width="11.625" style="4" customWidth="1"/>
    <col min="12809" max="12809" width="11.625" style="4" bestFit="1" customWidth="1"/>
    <col min="12810" max="12810" width="9.125" style="4" customWidth="1"/>
    <col min="12811" max="12811" width="11.625" style="4" bestFit="1" customWidth="1"/>
    <col min="12812" max="12812" width="9.125" style="4" customWidth="1"/>
    <col min="12813" max="13048" width="8" style="4" customWidth="1"/>
    <col min="13049" max="13056" width="8" style="4"/>
    <col min="13057" max="13057" width="9" style="4" customWidth="1"/>
    <col min="13058" max="13058" width="19.625" style="4" customWidth="1"/>
    <col min="13059" max="13064" width="11.625" style="4" customWidth="1"/>
    <col min="13065" max="13065" width="11.625" style="4" bestFit="1" customWidth="1"/>
    <col min="13066" max="13066" width="9.125" style="4" customWidth="1"/>
    <col min="13067" max="13067" width="11.625" style="4" bestFit="1" customWidth="1"/>
    <col min="13068" max="13068" width="9.125" style="4" customWidth="1"/>
    <col min="13069" max="13304" width="8" style="4" customWidth="1"/>
    <col min="13305" max="13312" width="8" style="4"/>
    <col min="13313" max="13313" width="9" style="4" customWidth="1"/>
    <col min="13314" max="13314" width="19.625" style="4" customWidth="1"/>
    <col min="13315" max="13320" width="11.625" style="4" customWidth="1"/>
    <col min="13321" max="13321" width="11.625" style="4" bestFit="1" customWidth="1"/>
    <col min="13322" max="13322" width="9.125" style="4" customWidth="1"/>
    <col min="13323" max="13323" width="11.625" style="4" bestFit="1" customWidth="1"/>
    <col min="13324" max="13324" width="9.125" style="4" customWidth="1"/>
    <col min="13325" max="13560" width="8" style="4" customWidth="1"/>
    <col min="13561" max="13568" width="8" style="4"/>
    <col min="13569" max="13569" width="9" style="4" customWidth="1"/>
    <col min="13570" max="13570" width="19.625" style="4" customWidth="1"/>
    <col min="13571" max="13576" width="11.625" style="4" customWidth="1"/>
    <col min="13577" max="13577" width="11.625" style="4" bestFit="1" customWidth="1"/>
    <col min="13578" max="13578" width="9.125" style="4" customWidth="1"/>
    <col min="13579" max="13579" width="11.625" style="4" bestFit="1" customWidth="1"/>
    <col min="13580" max="13580" width="9.125" style="4" customWidth="1"/>
    <col min="13581" max="13816" width="8" style="4" customWidth="1"/>
    <col min="13817" max="13824" width="8" style="4"/>
    <col min="13825" max="13825" width="9" style="4" customWidth="1"/>
    <col min="13826" max="13826" width="19.625" style="4" customWidth="1"/>
    <col min="13827" max="13832" width="11.625" style="4" customWidth="1"/>
    <col min="13833" max="13833" width="11.625" style="4" bestFit="1" customWidth="1"/>
    <col min="13834" max="13834" width="9.125" style="4" customWidth="1"/>
    <col min="13835" max="13835" width="11.625" style="4" bestFit="1" customWidth="1"/>
    <col min="13836" max="13836" width="9.125" style="4" customWidth="1"/>
    <col min="13837" max="14072" width="8" style="4" customWidth="1"/>
    <col min="14073" max="14080" width="8" style="4"/>
    <col min="14081" max="14081" width="9" style="4" customWidth="1"/>
    <col min="14082" max="14082" width="19.625" style="4" customWidth="1"/>
    <col min="14083" max="14088" width="11.625" style="4" customWidth="1"/>
    <col min="14089" max="14089" width="11.625" style="4" bestFit="1" customWidth="1"/>
    <col min="14090" max="14090" width="9.125" style="4" customWidth="1"/>
    <col min="14091" max="14091" width="11.625" style="4" bestFit="1" customWidth="1"/>
    <col min="14092" max="14092" width="9.125" style="4" customWidth="1"/>
    <col min="14093" max="14328" width="8" style="4" customWidth="1"/>
    <col min="14329" max="14336" width="8" style="4"/>
    <col min="14337" max="14337" width="9" style="4" customWidth="1"/>
    <col min="14338" max="14338" width="19.625" style="4" customWidth="1"/>
    <col min="14339" max="14344" width="11.625" style="4" customWidth="1"/>
    <col min="14345" max="14345" width="11.625" style="4" bestFit="1" customWidth="1"/>
    <col min="14346" max="14346" width="9.125" style="4" customWidth="1"/>
    <col min="14347" max="14347" width="11.625" style="4" bestFit="1" customWidth="1"/>
    <col min="14348" max="14348" width="9.125" style="4" customWidth="1"/>
    <col min="14349" max="14584" width="8" style="4" customWidth="1"/>
    <col min="14585" max="14592" width="8" style="4"/>
    <col min="14593" max="14593" width="9" style="4" customWidth="1"/>
    <col min="14594" max="14594" width="19.625" style="4" customWidth="1"/>
    <col min="14595" max="14600" width="11.625" style="4" customWidth="1"/>
    <col min="14601" max="14601" width="11.625" style="4" bestFit="1" customWidth="1"/>
    <col min="14602" max="14602" width="9.125" style="4" customWidth="1"/>
    <col min="14603" max="14603" width="11.625" style="4" bestFit="1" customWidth="1"/>
    <col min="14604" max="14604" width="9.125" style="4" customWidth="1"/>
    <col min="14605" max="14840" width="8" style="4" customWidth="1"/>
    <col min="14841" max="14848" width="8" style="4"/>
    <col min="14849" max="14849" width="9" style="4" customWidth="1"/>
    <col min="14850" max="14850" width="19.625" style="4" customWidth="1"/>
    <col min="14851" max="14856" width="11.625" style="4" customWidth="1"/>
    <col min="14857" max="14857" width="11.625" style="4" bestFit="1" customWidth="1"/>
    <col min="14858" max="14858" width="9.125" style="4" customWidth="1"/>
    <col min="14859" max="14859" width="11.625" style="4" bestFit="1" customWidth="1"/>
    <col min="14860" max="14860" width="9.125" style="4" customWidth="1"/>
    <col min="14861" max="15096" width="8" style="4" customWidth="1"/>
    <col min="15097" max="15104" width="8" style="4"/>
    <col min="15105" max="15105" width="9" style="4" customWidth="1"/>
    <col min="15106" max="15106" width="19.625" style="4" customWidth="1"/>
    <col min="15107" max="15112" width="11.625" style="4" customWidth="1"/>
    <col min="15113" max="15113" width="11.625" style="4" bestFit="1" customWidth="1"/>
    <col min="15114" max="15114" width="9.125" style="4" customWidth="1"/>
    <col min="15115" max="15115" width="11.625" style="4" bestFit="1" customWidth="1"/>
    <col min="15116" max="15116" width="9.125" style="4" customWidth="1"/>
    <col min="15117" max="15352" width="8" style="4" customWidth="1"/>
    <col min="15353" max="15360" width="8" style="4"/>
    <col min="15361" max="15361" width="9" style="4" customWidth="1"/>
    <col min="15362" max="15362" width="19.625" style="4" customWidth="1"/>
    <col min="15363" max="15368" width="11.625" style="4" customWidth="1"/>
    <col min="15369" max="15369" width="11.625" style="4" bestFit="1" customWidth="1"/>
    <col min="15370" max="15370" width="9.125" style="4" customWidth="1"/>
    <col min="15371" max="15371" width="11.625" style="4" bestFit="1" customWidth="1"/>
    <col min="15372" max="15372" width="9.125" style="4" customWidth="1"/>
    <col min="15373" max="15608" width="8" style="4" customWidth="1"/>
    <col min="15609" max="15616" width="8" style="4"/>
    <col min="15617" max="15617" width="9" style="4" customWidth="1"/>
    <col min="15618" max="15618" width="19.625" style="4" customWidth="1"/>
    <col min="15619" max="15624" width="11.625" style="4" customWidth="1"/>
    <col min="15625" max="15625" width="11.625" style="4" bestFit="1" customWidth="1"/>
    <col min="15626" max="15626" width="9.125" style="4" customWidth="1"/>
    <col min="15627" max="15627" width="11.625" style="4" bestFit="1" customWidth="1"/>
    <col min="15628" max="15628" width="9.125" style="4" customWidth="1"/>
    <col min="15629" max="15864" width="8" style="4" customWidth="1"/>
    <col min="15865" max="15872" width="8" style="4"/>
    <col min="15873" max="15873" width="9" style="4" customWidth="1"/>
    <col min="15874" max="15874" width="19.625" style="4" customWidth="1"/>
    <col min="15875" max="15880" width="11.625" style="4" customWidth="1"/>
    <col min="15881" max="15881" width="11.625" style="4" bestFit="1" customWidth="1"/>
    <col min="15882" max="15882" width="9.125" style="4" customWidth="1"/>
    <col min="15883" max="15883" width="11.625" style="4" bestFit="1" customWidth="1"/>
    <col min="15884" max="15884" width="9.125" style="4" customWidth="1"/>
    <col min="15885" max="16120" width="8" style="4" customWidth="1"/>
    <col min="16121" max="16128" width="8" style="4"/>
    <col min="16129" max="16129" width="9" style="4" customWidth="1"/>
    <col min="16130" max="16130" width="19.625" style="4" customWidth="1"/>
    <col min="16131" max="16136" width="11.625" style="4" customWidth="1"/>
    <col min="16137" max="16137" width="11.625" style="4" bestFit="1" customWidth="1"/>
    <col min="16138" max="16138" width="9.125" style="4" customWidth="1"/>
    <col min="16139" max="16139" width="11.625" style="4" bestFit="1" customWidth="1"/>
    <col min="16140" max="16140" width="9.125" style="4" customWidth="1"/>
    <col min="16141" max="16376" width="8" style="4" customWidth="1"/>
    <col min="16377" max="16384" width="8" style="4"/>
  </cols>
  <sheetData>
    <row r="1" spans="1:12" ht="16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</row>
    <row r="2" spans="1:12" ht="26.25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7"/>
      <c r="K3" s="6"/>
      <c r="L3" s="7" t="s">
        <v>2</v>
      </c>
    </row>
    <row r="4" spans="1:12" ht="37.5" customHeight="1" x14ac:dyDescent="0.2">
      <c r="A4" s="8" t="s">
        <v>3</v>
      </c>
      <c r="B4" s="8"/>
      <c r="C4" s="9" t="s">
        <v>4</v>
      </c>
      <c r="D4" s="10"/>
      <c r="E4" s="9" t="s">
        <v>5</v>
      </c>
      <c r="F4" s="11"/>
      <c r="G4" s="11"/>
      <c r="H4" s="10"/>
      <c r="I4" s="8" t="s">
        <v>6</v>
      </c>
      <c r="J4" s="8"/>
      <c r="K4" s="8" t="s">
        <v>7</v>
      </c>
      <c r="L4" s="8"/>
    </row>
    <row r="5" spans="1:12" ht="30" customHeight="1" x14ac:dyDescent="0.2">
      <c r="A5" s="12" t="s">
        <v>8</v>
      </c>
      <c r="B5" s="12" t="s">
        <v>9</v>
      </c>
      <c r="C5" s="12" t="s">
        <v>10</v>
      </c>
      <c r="D5" s="12" t="s">
        <v>11</v>
      </c>
      <c r="E5" s="8" t="s">
        <v>12</v>
      </c>
      <c r="F5" s="8"/>
      <c r="G5" s="8"/>
      <c r="H5" s="12" t="s">
        <v>13</v>
      </c>
      <c r="I5" s="12" t="s">
        <v>14</v>
      </c>
      <c r="J5" s="12" t="s">
        <v>15</v>
      </c>
      <c r="K5" s="12" t="s">
        <v>14</v>
      </c>
      <c r="L5" s="12" t="s">
        <v>15</v>
      </c>
    </row>
    <row r="6" spans="1:12" ht="28.5" customHeight="1" x14ac:dyDescent="0.2">
      <c r="A6" s="13"/>
      <c r="B6" s="13">
        <v>2</v>
      </c>
      <c r="C6" s="13"/>
      <c r="D6" s="13">
        <v>8</v>
      </c>
      <c r="E6" s="14" t="s">
        <v>16</v>
      </c>
      <c r="F6" s="14" t="s">
        <v>17</v>
      </c>
      <c r="G6" s="14" t="s">
        <v>18</v>
      </c>
      <c r="H6" s="13">
        <v>10</v>
      </c>
      <c r="I6" s="13" t="s">
        <v>19</v>
      </c>
      <c r="J6" s="13" t="s">
        <v>20</v>
      </c>
      <c r="K6" s="13" t="s">
        <v>19</v>
      </c>
      <c r="L6" s="13" t="s">
        <v>20</v>
      </c>
    </row>
    <row r="7" spans="1:12" ht="18" customHeight="1" x14ac:dyDescent="0.2">
      <c r="A7" s="15">
        <v>202</v>
      </c>
      <c r="B7" s="16" t="s">
        <v>21</v>
      </c>
      <c r="C7" s="17">
        <v>597.34900000000005</v>
      </c>
      <c r="D7" s="18">
        <f>C7</f>
        <v>597.34900000000005</v>
      </c>
      <c r="E7" s="18">
        <f>F7+G7</f>
        <v>601.5</v>
      </c>
      <c r="F7" s="17">
        <v>0</v>
      </c>
      <c r="G7" s="17">
        <v>601.5</v>
      </c>
      <c r="H7" s="18">
        <f>E7</f>
        <v>601.5</v>
      </c>
      <c r="I7" s="19">
        <f>E7-C7</f>
        <v>4.1509999999999536</v>
      </c>
      <c r="J7" s="20">
        <f>I7/C7</f>
        <v>6.9490364929044044E-3</v>
      </c>
      <c r="K7" s="18">
        <f>H7-D7</f>
        <v>4.1509999999999536</v>
      </c>
      <c r="L7" s="21">
        <f>K7/D7</f>
        <v>6.9490364929044044E-3</v>
      </c>
    </row>
    <row r="8" spans="1:12" ht="18" customHeight="1" x14ac:dyDescent="0.2">
      <c r="A8" s="15">
        <v>20204</v>
      </c>
      <c r="B8" s="16" t="s">
        <v>22</v>
      </c>
      <c r="C8" s="17">
        <v>597.34900000000005</v>
      </c>
      <c r="D8" s="18">
        <f t="shared" ref="D8:D56" si="0">C8</f>
        <v>597.34900000000005</v>
      </c>
      <c r="E8" s="18">
        <f t="shared" ref="E8:E56" si="1">F8+G8</f>
        <v>601.5</v>
      </c>
      <c r="F8" s="17">
        <v>0</v>
      </c>
      <c r="G8" s="17">
        <v>601.5</v>
      </c>
      <c r="H8" s="18">
        <f t="shared" ref="H8:H41" si="2">E8</f>
        <v>601.5</v>
      </c>
      <c r="I8" s="19">
        <f t="shared" ref="I8:I57" si="3">E8-C8</f>
        <v>4.1509999999999536</v>
      </c>
      <c r="J8" s="20">
        <f t="shared" ref="J8:J57" si="4">I8/C8</f>
        <v>6.9490364929044044E-3</v>
      </c>
      <c r="K8" s="18">
        <f t="shared" ref="K8:K57" si="5">H8-D8</f>
        <v>4.1509999999999536</v>
      </c>
      <c r="L8" s="21">
        <f t="shared" ref="L8:L57" si="6">K8/D8</f>
        <v>6.9490364929044044E-3</v>
      </c>
    </row>
    <row r="9" spans="1:12" ht="18" customHeight="1" x14ac:dyDescent="0.2">
      <c r="A9" s="15">
        <v>2020401</v>
      </c>
      <c r="B9" s="22" t="s">
        <v>23</v>
      </c>
      <c r="C9" s="17">
        <v>14</v>
      </c>
      <c r="D9" s="18">
        <f t="shared" si="0"/>
        <v>14</v>
      </c>
      <c r="E9" s="18">
        <f t="shared" si="1"/>
        <v>14</v>
      </c>
      <c r="F9" s="17">
        <v>0</v>
      </c>
      <c r="G9" s="17">
        <v>14</v>
      </c>
      <c r="H9" s="18">
        <f t="shared" si="2"/>
        <v>14</v>
      </c>
      <c r="I9" s="19">
        <f t="shared" si="3"/>
        <v>0</v>
      </c>
      <c r="J9" s="20">
        <f t="shared" si="4"/>
        <v>0</v>
      </c>
      <c r="K9" s="18">
        <f t="shared" si="5"/>
        <v>0</v>
      </c>
      <c r="L9" s="21">
        <f t="shared" si="6"/>
        <v>0</v>
      </c>
    </row>
    <row r="10" spans="1:12" ht="18" customHeight="1" x14ac:dyDescent="0.2">
      <c r="A10" s="15">
        <v>2020402</v>
      </c>
      <c r="B10" s="22" t="s">
        <v>24</v>
      </c>
      <c r="C10" s="17">
        <v>583.34900000000005</v>
      </c>
      <c r="D10" s="18">
        <f t="shared" si="0"/>
        <v>583.34900000000005</v>
      </c>
      <c r="E10" s="18">
        <f t="shared" si="1"/>
        <v>587.5</v>
      </c>
      <c r="F10" s="17">
        <v>0</v>
      </c>
      <c r="G10" s="17">
        <v>587.5</v>
      </c>
      <c r="H10" s="18">
        <f t="shared" si="2"/>
        <v>587.5</v>
      </c>
      <c r="I10" s="19">
        <f t="shared" si="3"/>
        <v>4.1509999999999536</v>
      </c>
      <c r="J10" s="20">
        <f t="shared" si="4"/>
        <v>7.1158088897040252E-3</v>
      </c>
      <c r="K10" s="18">
        <f t="shared" si="5"/>
        <v>4.1509999999999536</v>
      </c>
      <c r="L10" s="21">
        <f t="shared" si="6"/>
        <v>7.1158088897040252E-3</v>
      </c>
    </row>
    <row r="11" spans="1:12" ht="18" customHeight="1" x14ac:dyDescent="0.2">
      <c r="A11" s="23">
        <v>20299</v>
      </c>
      <c r="B11" s="16" t="s">
        <v>25</v>
      </c>
      <c r="C11" s="17">
        <v>0</v>
      </c>
      <c r="D11" s="18">
        <f t="shared" si="0"/>
        <v>0</v>
      </c>
      <c r="E11" s="24">
        <v>0</v>
      </c>
      <c r="F11" s="24">
        <v>0</v>
      </c>
      <c r="G11" s="24">
        <v>0</v>
      </c>
      <c r="H11" s="24">
        <v>0</v>
      </c>
      <c r="I11" s="19">
        <f t="shared" si="3"/>
        <v>0</v>
      </c>
      <c r="J11" s="24">
        <v>0</v>
      </c>
      <c r="K11" s="18">
        <f t="shared" si="5"/>
        <v>0</v>
      </c>
      <c r="L11" s="24">
        <v>0</v>
      </c>
    </row>
    <row r="12" spans="1:12" ht="18" customHeight="1" x14ac:dyDescent="0.2">
      <c r="A12" s="23">
        <v>2029901</v>
      </c>
      <c r="B12" s="16" t="s">
        <v>26</v>
      </c>
      <c r="C12" s="17">
        <v>0</v>
      </c>
      <c r="D12" s="18">
        <f t="shared" si="0"/>
        <v>0</v>
      </c>
      <c r="E12" s="24">
        <v>0</v>
      </c>
      <c r="F12" s="24">
        <v>0</v>
      </c>
      <c r="G12" s="24">
        <v>0</v>
      </c>
      <c r="H12" s="24">
        <v>0</v>
      </c>
      <c r="I12" s="19">
        <f t="shared" si="3"/>
        <v>0</v>
      </c>
      <c r="J12" s="24">
        <v>0</v>
      </c>
      <c r="K12" s="18">
        <f t="shared" si="5"/>
        <v>0</v>
      </c>
      <c r="L12" s="24">
        <v>0</v>
      </c>
    </row>
    <row r="13" spans="1:12" ht="18" customHeight="1" x14ac:dyDescent="0.2">
      <c r="A13" s="15">
        <v>205</v>
      </c>
      <c r="B13" s="16" t="s">
        <v>27</v>
      </c>
      <c r="C13" s="17">
        <v>3.6</v>
      </c>
      <c r="D13" s="18">
        <f t="shared" si="0"/>
        <v>3.6</v>
      </c>
      <c r="E13" s="18">
        <f t="shared" si="1"/>
        <v>14.4</v>
      </c>
      <c r="F13" s="17">
        <v>0</v>
      </c>
      <c r="G13" s="17">
        <v>14.4</v>
      </c>
      <c r="H13" s="18">
        <f t="shared" si="2"/>
        <v>14.4</v>
      </c>
      <c r="I13" s="19">
        <f t="shared" si="3"/>
        <v>10.8</v>
      </c>
      <c r="J13" s="20">
        <f t="shared" si="4"/>
        <v>3</v>
      </c>
      <c r="K13" s="18">
        <f t="shared" si="5"/>
        <v>10.8</v>
      </c>
      <c r="L13" s="21">
        <f t="shared" si="6"/>
        <v>3</v>
      </c>
    </row>
    <row r="14" spans="1:12" ht="18" customHeight="1" x14ac:dyDescent="0.2">
      <c r="A14" s="15">
        <v>20502</v>
      </c>
      <c r="B14" s="16" t="s">
        <v>28</v>
      </c>
      <c r="C14" s="17">
        <v>3.6</v>
      </c>
      <c r="D14" s="18">
        <f t="shared" si="0"/>
        <v>3.6</v>
      </c>
      <c r="E14" s="18">
        <f t="shared" si="1"/>
        <v>14.4</v>
      </c>
      <c r="F14" s="17">
        <v>0</v>
      </c>
      <c r="G14" s="17">
        <v>14.4</v>
      </c>
      <c r="H14" s="18">
        <f t="shared" si="2"/>
        <v>14.4</v>
      </c>
      <c r="I14" s="19">
        <f t="shared" si="3"/>
        <v>10.8</v>
      </c>
      <c r="J14" s="20">
        <f t="shared" si="4"/>
        <v>3</v>
      </c>
      <c r="K14" s="18">
        <f t="shared" si="5"/>
        <v>10.8</v>
      </c>
      <c r="L14" s="21">
        <f t="shared" si="6"/>
        <v>3</v>
      </c>
    </row>
    <row r="15" spans="1:12" ht="18" customHeight="1" x14ac:dyDescent="0.2">
      <c r="A15" s="15">
        <v>2050205</v>
      </c>
      <c r="B15" s="22" t="s">
        <v>29</v>
      </c>
      <c r="C15" s="17">
        <v>3.6</v>
      </c>
      <c r="D15" s="18">
        <f t="shared" si="0"/>
        <v>3.6</v>
      </c>
      <c r="E15" s="18">
        <f t="shared" si="1"/>
        <v>14.4</v>
      </c>
      <c r="F15" s="17">
        <v>0</v>
      </c>
      <c r="G15" s="17">
        <v>14.4</v>
      </c>
      <c r="H15" s="18">
        <f t="shared" si="2"/>
        <v>14.4</v>
      </c>
      <c r="I15" s="19">
        <f t="shared" si="3"/>
        <v>10.8</v>
      </c>
      <c r="J15" s="20">
        <f t="shared" si="4"/>
        <v>3</v>
      </c>
      <c r="K15" s="18">
        <f t="shared" si="5"/>
        <v>10.8</v>
      </c>
      <c r="L15" s="21">
        <f t="shared" si="6"/>
        <v>3</v>
      </c>
    </row>
    <row r="16" spans="1:12" ht="18" customHeight="1" x14ac:dyDescent="0.2">
      <c r="A16" s="15">
        <v>206</v>
      </c>
      <c r="B16" s="16" t="s">
        <v>30</v>
      </c>
      <c r="C16" s="17">
        <v>45216.075885999999</v>
      </c>
      <c r="D16" s="18">
        <f>D17+D21+D23+D25</f>
        <v>45061.134073000001</v>
      </c>
      <c r="E16" s="18">
        <f t="shared" si="1"/>
        <v>54646.579999999994</v>
      </c>
      <c r="F16" s="17">
        <v>15400.56</v>
      </c>
      <c r="G16" s="17">
        <v>39246.019999999997</v>
      </c>
      <c r="H16" s="18">
        <f t="shared" si="2"/>
        <v>54646.579999999994</v>
      </c>
      <c r="I16" s="19">
        <f t="shared" si="3"/>
        <v>9430.5041139999958</v>
      </c>
      <c r="J16" s="20">
        <f t="shared" si="4"/>
        <v>0.20856529296740475</v>
      </c>
      <c r="K16" s="18">
        <f t="shared" si="5"/>
        <v>9585.4459269999934</v>
      </c>
      <c r="L16" s="21">
        <f t="shared" si="6"/>
        <v>0.21272092068236378</v>
      </c>
    </row>
    <row r="17" spans="1:12" ht="18" customHeight="1" x14ac:dyDescent="0.2">
      <c r="A17" s="15">
        <v>20603</v>
      </c>
      <c r="B17" s="16" t="s">
        <v>31</v>
      </c>
      <c r="C17" s="17">
        <v>35662.000956999997</v>
      </c>
      <c r="D17" s="18">
        <f>D18+D19+D20</f>
        <v>35507.059143999999</v>
      </c>
      <c r="E17" s="18">
        <f t="shared" si="1"/>
        <v>45729.659999999996</v>
      </c>
      <c r="F17" s="17">
        <v>15400.56</v>
      </c>
      <c r="G17" s="17">
        <v>30329.1</v>
      </c>
      <c r="H17" s="18">
        <f t="shared" si="2"/>
        <v>45729.659999999996</v>
      </c>
      <c r="I17" s="19">
        <f t="shared" si="3"/>
        <v>10067.659043</v>
      </c>
      <c r="J17" s="20">
        <f t="shared" si="4"/>
        <v>0.28230774417675647</v>
      </c>
      <c r="K17" s="18">
        <f t="shared" si="5"/>
        <v>10222.600855999997</v>
      </c>
      <c r="L17" s="21">
        <f t="shared" si="6"/>
        <v>0.28790333816557201</v>
      </c>
    </row>
    <row r="18" spans="1:12" ht="18" customHeight="1" x14ac:dyDescent="0.2">
      <c r="A18" s="15">
        <v>2060301</v>
      </c>
      <c r="B18" s="22" t="s">
        <v>32</v>
      </c>
      <c r="C18" s="17">
        <v>12877.238175</v>
      </c>
      <c r="D18" s="18">
        <f t="shared" si="0"/>
        <v>12877.238175</v>
      </c>
      <c r="E18" s="18">
        <f t="shared" si="1"/>
        <v>15400.56</v>
      </c>
      <c r="F18" s="17">
        <v>15400.56</v>
      </c>
      <c r="G18" s="17">
        <v>0</v>
      </c>
      <c r="H18" s="18">
        <f t="shared" si="2"/>
        <v>15400.56</v>
      </c>
      <c r="I18" s="19">
        <f t="shared" si="3"/>
        <v>2523.3218249999991</v>
      </c>
      <c r="J18" s="20">
        <f t="shared" si="4"/>
        <v>0.19595209708078565</v>
      </c>
      <c r="K18" s="18">
        <f t="shared" si="5"/>
        <v>2523.3218249999991</v>
      </c>
      <c r="L18" s="21">
        <f t="shared" si="6"/>
        <v>0.19595209708078565</v>
      </c>
    </row>
    <row r="19" spans="1:12" ht="18" customHeight="1" x14ac:dyDescent="0.2">
      <c r="A19" s="15">
        <v>2060302</v>
      </c>
      <c r="B19" s="22" t="s">
        <v>33</v>
      </c>
      <c r="C19" s="17">
        <v>21422.151813</v>
      </c>
      <c r="D19" s="18">
        <v>21267.21</v>
      </c>
      <c r="E19" s="18">
        <f t="shared" si="1"/>
        <v>28855</v>
      </c>
      <c r="F19" s="17">
        <v>0</v>
      </c>
      <c r="G19" s="17">
        <v>28855</v>
      </c>
      <c r="H19" s="18">
        <f t="shared" si="2"/>
        <v>28855</v>
      </c>
      <c r="I19" s="19">
        <f t="shared" si="3"/>
        <v>7432.8481869999996</v>
      </c>
      <c r="J19" s="20">
        <f t="shared" si="4"/>
        <v>0.34697019477237517</v>
      </c>
      <c r="K19" s="18">
        <f t="shared" si="5"/>
        <v>7587.7900000000009</v>
      </c>
      <c r="L19" s="21">
        <f t="shared" si="6"/>
        <v>0.35678351791325713</v>
      </c>
    </row>
    <row r="20" spans="1:12" ht="18" customHeight="1" x14ac:dyDescent="0.2">
      <c r="A20" s="15">
        <v>2060399</v>
      </c>
      <c r="B20" s="22" t="s">
        <v>34</v>
      </c>
      <c r="C20" s="17">
        <v>1362.6109689999998</v>
      </c>
      <c r="D20" s="18">
        <f t="shared" si="0"/>
        <v>1362.6109689999998</v>
      </c>
      <c r="E20" s="18">
        <f t="shared" si="1"/>
        <v>1474.1</v>
      </c>
      <c r="F20" s="17">
        <v>0</v>
      </c>
      <c r="G20" s="17">
        <v>1474.1</v>
      </c>
      <c r="H20" s="18">
        <f t="shared" si="2"/>
        <v>1474.1</v>
      </c>
      <c r="I20" s="19">
        <f t="shared" si="3"/>
        <v>111.48903100000007</v>
      </c>
      <c r="J20" s="20">
        <f t="shared" si="4"/>
        <v>8.1820147889914777E-2</v>
      </c>
      <c r="K20" s="18">
        <f t="shared" si="5"/>
        <v>111.48903100000007</v>
      </c>
      <c r="L20" s="21">
        <f t="shared" si="6"/>
        <v>8.1820147889914777E-2</v>
      </c>
    </row>
    <row r="21" spans="1:12" ht="18" customHeight="1" x14ac:dyDescent="0.2">
      <c r="A21" s="23">
        <v>20604</v>
      </c>
      <c r="B21" s="25" t="s">
        <v>35</v>
      </c>
      <c r="C21" s="17">
        <v>800</v>
      </c>
      <c r="D21" s="18">
        <f t="shared" si="0"/>
        <v>800</v>
      </c>
      <c r="E21" s="24">
        <v>0</v>
      </c>
      <c r="F21" s="24">
        <v>0</v>
      </c>
      <c r="G21" s="24">
        <v>0</v>
      </c>
      <c r="H21" s="24">
        <v>0</v>
      </c>
      <c r="I21" s="19">
        <f t="shared" si="3"/>
        <v>-800</v>
      </c>
      <c r="J21" s="20">
        <f t="shared" si="4"/>
        <v>-1</v>
      </c>
      <c r="K21" s="18">
        <f t="shared" si="5"/>
        <v>-800</v>
      </c>
      <c r="L21" s="21">
        <f t="shared" si="6"/>
        <v>-1</v>
      </c>
    </row>
    <row r="22" spans="1:12" ht="18" customHeight="1" x14ac:dyDescent="0.2">
      <c r="A22" s="23">
        <v>2060403</v>
      </c>
      <c r="B22" s="22" t="s">
        <v>36</v>
      </c>
      <c r="C22" s="17">
        <v>800</v>
      </c>
      <c r="D22" s="18">
        <f t="shared" si="0"/>
        <v>800</v>
      </c>
      <c r="E22" s="24">
        <v>0</v>
      </c>
      <c r="F22" s="24">
        <v>0</v>
      </c>
      <c r="G22" s="24">
        <v>0</v>
      </c>
      <c r="H22" s="24">
        <v>0</v>
      </c>
      <c r="I22" s="19">
        <f t="shared" si="3"/>
        <v>-800</v>
      </c>
      <c r="J22" s="20">
        <f t="shared" si="4"/>
        <v>-1</v>
      </c>
      <c r="K22" s="18">
        <f t="shared" si="5"/>
        <v>-800</v>
      </c>
      <c r="L22" s="21">
        <f t="shared" si="6"/>
        <v>-1</v>
      </c>
    </row>
    <row r="23" spans="1:12" ht="18" customHeight="1" x14ac:dyDescent="0.2">
      <c r="A23" s="15">
        <v>20605</v>
      </c>
      <c r="B23" s="16" t="s">
        <v>37</v>
      </c>
      <c r="C23" s="17">
        <v>8593.2846049999989</v>
      </c>
      <c r="D23" s="18">
        <f t="shared" si="0"/>
        <v>8593.2846049999989</v>
      </c>
      <c r="E23" s="18">
        <f t="shared" si="1"/>
        <v>8650</v>
      </c>
      <c r="F23" s="17">
        <v>0</v>
      </c>
      <c r="G23" s="17">
        <v>8650</v>
      </c>
      <c r="H23" s="18">
        <f t="shared" si="2"/>
        <v>8650</v>
      </c>
      <c r="I23" s="19">
        <f t="shared" si="3"/>
        <v>56.715395000001081</v>
      </c>
      <c r="J23" s="20">
        <f t="shared" si="4"/>
        <v>6.5999670215741782E-3</v>
      </c>
      <c r="K23" s="18">
        <f t="shared" si="5"/>
        <v>56.715395000001081</v>
      </c>
      <c r="L23" s="21">
        <f t="shared" si="6"/>
        <v>6.5999670215741782E-3</v>
      </c>
    </row>
    <row r="24" spans="1:12" ht="16.149999999999999" customHeight="1" x14ac:dyDescent="0.2">
      <c r="A24" s="15">
        <v>2060503</v>
      </c>
      <c r="B24" s="22" t="s">
        <v>38</v>
      </c>
      <c r="C24" s="17">
        <v>8593.2846049999989</v>
      </c>
      <c r="D24" s="18">
        <f t="shared" si="0"/>
        <v>8593.2846049999989</v>
      </c>
      <c r="E24" s="18">
        <f t="shared" si="1"/>
        <v>8650</v>
      </c>
      <c r="F24" s="17">
        <v>0</v>
      </c>
      <c r="G24" s="17">
        <v>8650</v>
      </c>
      <c r="H24" s="18">
        <f t="shared" si="2"/>
        <v>8650</v>
      </c>
      <c r="I24" s="19">
        <f t="shared" si="3"/>
        <v>56.715395000001081</v>
      </c>
      <c r="J24" s="20">
        <f t="shared" si="4"/>
        <v>6.5999670215741782E-3</v>
      </c>
      <c r="K24" s="18">
        <f t="shared" si="5"/>
        <v>56.715395000001081</v>
      </c>
      <c r="L24" s="21">
        <f t="shared" si="6"/>
        <v>6.5999670215741782E-3</v>
      </c>
    </row>
    <row r="25" spans="1:12" ht="16.149999999999999" customHeight="1" x14ac:dyDescent="0.2">
      <c r="A25" s="15">
        <v>20699</v>
      </c>
      <c r="B25" s="16" t="s">
        <v>39</v>
      </c>
      <c r="C25" s="17">
        <v>160.790324</v>
      </c>
      <c r="D25" s="18">
        <f t="shared" si="0"/>
        <v>160.790324</v>
      </c>
      <c r="E25" s="18">
        <f t="shared" si="1"/>
        <v>266.92</v>
      </c>
      <c r="F25" s="17">
        <v>0</v>
      </c>
      <c r="G25" s="17">
        <v>266.92</v>
      </c>
      <c r="H25" s="18">
        <f t="shared" si="2"/>
        <v>266.92</v>
      </c>
      <c r="I25" s="19">
        <f t="shared" si="3"/>
        <v>106.12967600000002</v>
      </c>
      <c r="J25" s="20">
        <f t="shared" si="4"/>
        <v>0.66005014082812608</v>
      </c>
      <c r="K25" s="18">
        <f t="shared" si="5"/>
        <v>106.12967600000002</v>
      </c>
      <c r="L25" s="21">
        <f t="shared" si="6"/>
        <v>0.66005014082812608</v>
      </c>
    </row>
    <row r="26" spans="1:12" ht="16.149999999999999" customHeight="1" x14ac:dyDescent="0.2">
      <c r="A26" s="15">
        <v>2069999</v>
      </c>
      <c r="B26" s="22" t="s">
        <v>40</v>
      </c>
      <c r="C26" s="17">
        <v>160.790324</v>
      </c>
      <c r="D26" s="18">
        <f t="shared" si="0"/>
        <v>160.790324</v>
      </c>
      <c r="E26" s="18">
        <f t="shared" si="1"/>
        <v>266.92</v>
      </c>
      <c r="F26" s="17">
        <v>0</v>
      </c>
      <c r="G26" s="17">
        <v>266.92</v>
      </c>
      <c r="H26" s="18">
        <f t="shared" si="2"/>
        <v>266.92</v>
      </c>
      <c r="I26" s="19">
        <f t="shared" si="3"/>
        <v>106.12967600000002</v>
      </c>
      <c r="J26" s="20">
        <f t="shared" si="4"/>
        <v>0.66005014082812608</v>
      </c>
      <c r="K26" s="18">
        <f t="shared" si="5"/>
        <v>106.12967600000002</v>
      </c>
      <c r="L26" s="21">
        <f t="shared" si="6"/>
        <v>0.66005014082812608</v>
      </c>
    </row>
    <row r="27" spans="1:12" ht="16.149999999999999" customHeight="1" x14ac:dyDescent="0.2">
      <c r="A27" s="15">
        <v>207</v>
      </c>
      <c r="B27" s="16" t="s">
        <v>41</v>
      </c>
      <c r="C27" s="17">
        <v>2822.5046000000002</v>
      </c>
      <c r="D27" s="18">
        <f t="shared" si="0"/>
        <v>2822.5046000000002</v>
      </c>
      <c r="E27" s="18">
        <f t="shared" si="1"/>
        <v>60</v>
      </c>
      <c r="F27" s="17">
        <v>0</v>
      </c>
      <c r="G27" s="17">
        <v>60</v>
      </c>
      <c r="H27" s="18">
        <f t="shared" si="2"/>
        <v>60</v>
      </c>
      <c r="I27" s="19">
        <f t="shared" si="3"/>
        <v>-2762.5046000000002</v>
      </c>
      <c r="J27" s="20">
        <f t="shared" si="4"/>
        <v>-0.97874228442355771</v>
      </c>
      <c r="K27" s="18">
        <f t="shared" si="5"/>
        <v>-2762.5046000000002</v>
      </c>
      <c r="L27" s="21">
        <f t="shared" si="6"/>
        <v>-0.97874228442355771</v>
      </c>
    </row>
    <row r="28" spans="1:12" ht="16.149999999999999" customHeight="1" x14ac:dyDescent="0.2">
      <c r="A28" s="15">
        <v>20701</v>
      </c>
      <c r="B28" s="16" t="s">
        <v>42</v>
      </c>
      <c r="C28" s="17">
        <v>222.50460000000001</v>
      </c>
      <c r="D28" s="18">
        <f t="shared" si="0"/>
        <v>222.50460000000001</v>
      </c>
      <c r="E28" s="18">
        <f t="shared" si="1"/>
        <v>60</v>
      </c>
      <c r="F28" s="17">
        <v>0</v>
      </c>
      <c r="G28" s="17">
        <v>60</v>
      </c>
      <c r="H28" s="18">
        <f t="shared" si="2"/>
        <v>60</v>
      </c>
      <c r="I28" s="19">
        <f t="shared" si="3"/>
        <v>-162.50460000000001</v>
      </c>
      <c r="J28" s="20">
        <f t="shared" si="4"/>
        <v>-0.7303426535900831</v>
      </c>
      <c r="K28" s="18">
        <f t="shared" si="5"/>
        <v>-162.50460000000001</v>
      </c>
      <c r="L28" s="21">
        <f t="shared" si="6"/>
        <v>-0.7303426535900831</v>
      </c>
    </row>
    <row r="29" spans="1:12" ht="16.149999999999999" customHeight="1" x14ac:dyDescent="0.2">
      <c r="A29" s="15">
        <v>2070111</v>
      </c>
      <c r="B29" s="22" t="s">
        <v>43</v>
      </c>
      <c r="C29" s="17">
        <v>222.50460000000001</v>
      </c>
      <c r="D29" s="18">
        <f t="shared" si="0"/>
        <v>222.50460000000001</v>
      </c>
      <c r="E29" s="18">
        <f t="shared" si="1"/>
        <v>60</v>
      </c>
      <c r="F29" s="17">
        <v>0</v>
      </c>
      <c r="G29" s="17">
        <v>60</v>
      </c>
      <c r="H29" s="18">
        <f t="shared" si="2"/>
        <v>60</v>
      </c>
      <c r="I29" s="19">
        <f t="shared" si="3"/>
        <v>-162.50460000000001</v>
      </c>
      <c r="J29" s="20">
        <f t="shared" si="4"/>
        <v>-0.7303426535900831</v>
      </c>
      <c r="K29" s="18">
        <f t="shared" si="5"/>
        <v>-162.50460000000001</v>
      </c>
      <c r="L29" s="21">
        <f t="shared" si="6"/>
        <v>-0.7303426535900831</v>
      </c>
    </row>
    <row r="30" spans="1:12" ht="16.149999999999999" customHeight="1" x14ac:dyDescent="0.2">
      <c r="A30" s="23">
        <v>20799</v>
      </c>
      <c r="B30" s="16" t="s">
        <v>44</v>
      </c>
      <c r="C30" s="17">
        <v>2600</v>
      </c>
      <c r="D30" s="18">
        <f t="shared" si="0"/>
        <v>2600</v>
      </c>
      <c r="E30" s="24">
        <v>0</v>
      </c>
      <c r="F30" s="24">
        <v>0</v>
      </c>
      <c r="G30" s="24">
        <v>0</v>
      </c>
      <c r="H30" s="24">
        <v>0</v>
      </c>
      <c r="I30" s="19">
        <f t="shared" si="3"/>
        <v>-2600</v>
      </c>
      <c r="J30" s="20">
        <f t="shared" si="4"/>
        <v>-1</v>
      </c>
      <c r="K30" s="18">
        <f t="shared" si="5"/>
        <v>-2600</v>
      </c>
      <c r="L30" s="21">
        <f t="shared" si="6"/>
        <v>-1</v>
      </c>
    </row>
    <row r="31" spans="1:12" ht="16.149999999999999" customHeight="1" x14ac:dyDescent="0.2">
      <c r="A31" s="23">
        <v>2079903</v>
      </c>
      <c r="B31" s="16" t="s">
        <v>45</v>
      </c>
      <c r="C31" s="17">
        <v>2600</v>
      </c>
      <c r="D31" s="18">
        <f t="shared" si="0"/>
        <v>2600</v>
      </c>
      <c r="E31" s="24">
        <v>0</v>
      </c>
      <c r="F31" s="24">
        <v>0</v>
      </c>
      <c r="G31" s="24">
        <v>0</v>
      </c>
      <c r="H31" s="24">
        <v>0</v>
      </c>
      <c r="I31" s="19">
        <f t="shared" si="3"/>
        <v>-2600</v>
      </c>
      <c r="J31" s="20">
        <f t="shared" si="4"/>
        <v>-1</v>
      </c>
      <c r="K31" s="18">
        <f t="shared" si="5"/>
        <v>-2600</v>
      </c>
      <c r="L31" s="21">
        <f t="shared" si="6"/>
        <v>-1</v>
      </c>
    </row>
    <row r="32" spans="1:12" ht="16.149999999999999" customHeight="1" x14ac:dyDescent="0.2">
      <c r="A32" s="15">
        <v>208</v>
      </c>
      <c r="B32" s="16" t="s">
        <v>46</v>
      </c>
      <c r="C32" s="17">
        <v>5817.4958049999996</v>
      </c>
      <c r="D32" s="18">
        <f t="shared" si="0"/>
        <v>5817.4958049999996</v>
      </c>
      <c r="E32" s="18">
        <f t="shared" si="1"/>
        <v>8685.3599999999988</v>
      </c>
      <c r="F32" s="17">
        <v>8685.3599999999988</v>
      </c>
      <c r="G32" s="17">
        <v>0</v>
      </c>
      <c r="H32" s="18">
        <f t="shared" si="2"/>
        <v>8685.3599999999988</v>
      </c>
      <c r="I32" s="19">
        <f t="shared" si="3"/>
        <v>2867.8641949999992</v>
      </c>
      <c r="J32" s="20">
        <f t="shared" si="4"/>
        <v>0.49297228414589278</v>
      </c>
      <c r="K32" s="18">
        <f t="shared" si="5"/>
        <v>2867.8641949999992</v>
      </c>
      <c r="L32" s="21">
        <f t="shared" si="6"/>
        <v>0.49297228414589278</v>
      </c>
    </row>
    <row r="33" spans="1:12" ht="16.149999999999999" customHeight="1" x14ac:dyDescent="0.2">
      <c r="A33" s="15">
        <v>20805</v>
      </c>
      <c r="B33" s="16" t="s">
        <v>47</v>
      </c>
      <c r="C33" s="17">
        <v>5817.4958049999996</v>
      </c>
      <c r="D33" s="18">
        <f t="shared" si="0"/>
        <v>5817.4958049999996</v>
      </c>
      <c r="E33" s="18">
        <f t="shared" si="1"/>
        <v>8685.3599999999988</v>
      </c>
      <c r="F33" s="17">
        <v>8685.3599999999988</v>
      </c>
      <c r="G33" s="17">
        <v>0</v>
      </c>
      <c r="H33" s="18">
        <f t="shared" si="2"/>
        <v>8685.3599999999988</v>
      </c>
      <c r="I33" s="19">
        <f t="shared" si="3"/>
        <v>2867.8641949999992</v>
      </c>
      <c r="J33" s="20">
        <f t="shared" si="4"/>
        <v>0.49297228414589278</v>
      </c>
      <c r="K33" s="18">
        <f t="shared" si="5"/>
        <v>2867.8641949999992</v>
      </c>
      <c r="L33" s="21">
        <f t="shared" si="6"/>
        <v>0.49297228414589278</v>
      </c>
    </row>
    <row r="34" spans="1:12" ht="16.149999999999999" customHeight="1" x14ac:dyDescent="0.2">
      <c r="A34" s="15">
        <v>2080501</v>
      </c>
      <c r="B34" s="22" t="s">
        <v>48</v>
      </c>
      <c r="C34" s="17">
        <v>470.16175300000003</v>
      </c>
      <c r="D34" s="18">
        <f t="shared" si="0"/>
        <v>470.16175300000003</v>
      </c>
      <c r="E34" s="18">
        <f t="shared" si="1"/>
        <v>641.02</v>
      </c>
      <c r="F34" s="17">
        <v>641.02</v>
      </c>
      <c r="G34" s="17">
        <v>0</v>
      </c>
      <c r="H34" s="18">
        <f t="shared" si="2"/>
        <v>641.02</v>
      </c>
      <c r="I34" s="19">
        <f t="shared" si="3"/>
        <v>170.85824699999995</v>
      </c>
      <c r="J34" s="20">
        <f t="shared" si="4"/>
        <v>0.36340311799033115</v>
      </c>
      <c r="K34" s="18">
        <f t="shared" si="5"/>
        <v>170.85824699999995</v>
      </c>
      <c r="L34" s="21">
        <f t="shared" si="6"/>
        <v>0.36340311799033115</v>
      </c>
    </row>
    <row r="35" spans="1:12" ht="16.149999999999999" customHeight="1" x14ac:dyDescent="0.2">
      <c r="A35" s="15">
        <v>2080502</v>
      </c>
      <c r="B35" s="22" t="s">
        <v>49</v>
      </c>
      <c r="C35" s="17">
        <v>5337.29</v>
      </c>
      <c r="D35" s="18">
        <f t="shared" si="0"/>
        <v>5337.29</v>
      </c>
      <c r="E35" s="18">
        <f t="shared" si="1"/>
        <v>8001.6600000000008</v>
      </c>
      <c r="F35" s="17">
        <v>8001.6600000000008</v>
      </c>
      <c r="G35" s="17">
        <v>0</v>
      </c>
      <c r="H35" s="18">
        <f t="shared" si="2"/>
        <v>8001.6600000000008</v>
      </c>
      <c r="I35" s="19">
        <f t="shared" si="3"/>
        <v>2664.3700000000008</v>
      </c>
      <c r="J35" s="20">
        <f t="shared" si="4"/>
        <v>0.49919903171834412</v>
      </c>
      <c r="K35" s="18">
        <f t="shared" si="5"/>
        <v>2664.3700000000008</v>
      </c>
      <c r="L35" s="21">
        <f t="shared" si="6"/>
        <v>0.49919903171834412</v>
      </c>
    </row>
    <row r="36" spans="1:12" ht="16.149999999999999" customHeight="1" x14ac:dyDescent="0.2">
      <c r="A36" s="15">
        <v>2080503</v>
      </c>
      <c r="B36" s="22" t="s">
        <v>50</v>
      </c>
      <c r="C36" s="17">
        <v>10.044052000000001</v>
      </c>
      <c r="D36" s="18">
        <f t="shared" si="0"/>
        <v>10.044052000000001</v>
      </c>
      <c r="E36" s="18">
        <f>F36+G36</f>
        <v>42.68</v>
      </c>
      <c r="F36" s="17">
        <v>42.68</v>
      </c>
      <c r="G36" s="17">
        <v>0</v>
      </c>
      <c r="H36" s="18">
        <f t="shared" si="2"/>
        <v>42.68</v>
      </c>
      <c r="I36" s="19">
        <f t="shared" si="3"/>
        <v>32.635947999999999</v>
      </c>
      <c r="J36" s="20">
        <f t="shared" si="4"/>
        <v>3.24928106704346</v>
      </c>
      <c r="K36" s="18">
        <f t="shared" si="5"/>
        <v>32.635947999999999</v>
      </c>
      <c r="L36" s="21">
        <f t="shared" si="6"/>
        <v>3.24928106704346</v>
      </c>
    </row>
    <row r="37" spans="1:12" ht="16.149999999999999" customHeight="1" x14ac:dyDescent="0.2">
      <c r="A37" s="15">
        <v>210</v>
      </c>
      <c r="B37" s="16" t="s">
        <v>51</v>
      </c>
      <c r="C37" s="17">
        <v>27301.072329000002</v>
      </c>
      <c r="D37" s="18">
        <v>20122.972355000002</v>
      </c>
      <c r="E37" s="18">
        <f>F37+G37</f>
        <v>26930.5</v>
      </c>
      <c r="F37" s="17">
        <v>6294.4500000000007</v>
      </c>
      <c r="G37" s="17">
        <v>20636.05</v>
      </c>
      <c r="H37" s="18">
        <f>E37-3598</f>
        <v>23332.5</v>
      </c>
      <c r="I37" s="19">
        <f t="shared" si="3"/>
        <v>-370.57232900000236</v>
      </c>
      <c r="J37" s="20">
        <f t="shared" si="4"/>
        <v>-1.3573544823965377E-2</v>
      </c>
      <c r="K37" s="18">
        <f t="shared" si="5"/>
        <v>3209.5276449999983</v>
      </c>
      <c r="L37" s="21">
        <f t="shared" si="6"/>
        <v>0.15949570413252193</v>
      </c>
    </row>
    <row r="38" spans="1:12" ht="16.149999999999999" customHeight="1" x14ac:dyDescent="0.2">
      <c r="A38" s="15">
        <v>21001</v>
      </c>
      <c r="B38" s="16" t="s">
        <v>52</v>
      </c>
      <c r="C38" s="17">
        <v>2101.0720510000001</v>
      </c>
      <c r="D38" s="18">
        <v>2101.0720510000001</v>
      </c>
      <c r="E38" s="18">
        <f>F38+G38</f>
        <v>2278.3000000000002</v>
      </c>
      <c r="F38" s="17">
        <v>1474.16</v>
      </c>
      <c r="G38" s="17">
        <v>804.14</v>
      </c>
      <c r="H38" s="18">
        <f t="shared" si="2"/>
        <v>2278.3000000000002</v>
      </c>
      <c r="I38" s="19">
        <f t="shared" si="3"/>
        <v>177.22794900000008</v>
      </c>
      <c r="J38" s="20">
        <f t="shared" si="4"/>
        <v>8.4351200100752796E-2</v>
      </c>
      <c r="K38" s="18">
        <f t="shared" si="5"/>
        <v>177.22794900000008</v>
      </c>
      <c r="L38" s="21">
        <f t="shared" si="6"/>
        <v>8.4351200100752796E-2</v>
      </c>
    </row>
    <row r="39" spans="1:12" ht="16.149999999999999" customHeight="1" x14ac:dyDescent="0.2">
      <c r="A39" s="15">
        <v>2100101</v>
      </c>
      <c r="B39" s="22" t="s">
        <v>53</v>
      </c>
      <c r="C39" s="17">
        <v>1298.7125140000001</v>
      </c>
      <c r="D39" s="18">
        <v>1298.7125140000001</v>
      </c>
      <c r="E39" s="18">
        <f t="shared" si="1"/>
        <v>1441.44</v>
      </c>
      <c r="F39" s="17">
        <v>1441.44</v>
      </c>
      <c r="G39" s="17">
        <v>0</v>
      </c>
      <c r="H39" s="18">
        <f t="shared" si="2"/>
        <v>1441.44</v>
      </c>
      <c r="I39" s="19">
        <f t="shared" si="3"/>
        <v>142.727486</v>
      </c>
      <c r="J39" s="20">
        <f t="shared" si="4"/>
        <v>0.10989921515455575</v>
      </c>
      <c r="K39" s="18">
        <f t="shared" si="5"/>
        <v>142.727486</v>
      </c>
      <c r="L39" s="21">
        <f t="shared" si="6"/>
        <v>0.10989921515455575</v>
      </c>
    </row>
    <row r="40" spans="1:12" ht="16.149999999999999" customHeight="1" x14ac:dyDescent="0.2">
      <c r="A40" s="15">
        <v>2100102</v>
      </c>
      <c r="B40" s="22" t="s">
        <v>54</v>
      </c>
      <c r="C40" s="17">
        <v>769.63953700000002</v>
      </c>
      <c r="D40" s="18">
        <v>769.63953700000002</v>
      </c>
      <c r="E40" s="18">
        <f t="shared" si="1"/>
        <v>804.14</v>
      </c>
      <c r="F40" s="17">
        <v>0</v>
      </c>
      <c r="G40" s="17">
        <v>804.14</v>
      </c>
      <c r="H40" s="18">
        <f t="shared" si="2"/>
        <v>804.14</v>
      </c>
      <c r="I40" s="19">
        <f t="shared" si="3"/>
        <v>34.500462999999968</v>
      </c>
      <c r="J40" s="20">
        <f t="shared" si="4"/>
        <v>4.4826781033729515E-2</v>
      </c>
      <c r="K40" s="18">
        <f t="shared" si="5"/>
        <v>34.500462999999968</v>
      </c>
      <c r="L40" s="21">
        <f t="shared" si="6"/>
        <v>4.4826781033729515E-2</v>
      </c>
    </row>
    <row r="41" spans="1:12" ht="16.149999999999999" customHeight="1" x14ac:dyDescent="0.2">
      <c r="A41" s="15">
        <v>2100103</v>
      </c>
      <c r="B41" s="22" t="s">
        <v>55</v>
      </c>
      <c r="C41" s="17">
        <v>32.72</v>
      </c>
      <c r="D41" s="18">
        <v>32.72</v>
      </c>
      <c r="E41" s="18">
        <f t="shared" si="1"/>
        <v>32.72</v>
      </c>
      <c r="F41" s="17">
        <v>32.72</v>
      </c>
      <c r="G41" s="17">
        <v>0</v>
      </c>
      <c r="H41" s="18">
        <f t="shared" si="2"/>
        <v>32.72</v>
      </c>
      <c r="I41" s="19">
        <f t="shared" si="3"/>
        <v>0</v>
      </c>
      <c r="J41" s="20">
        <f t="shared" si="4"/>
        <v>0</v>
      </c>
      <c r="K41" s="18">
        <f t="shared" si="5"/>
        <v>0</v>
      </c>
      <c r="L41" s="21">
        <f t="shared" si="6"/>
        <v>0</v>
      </c>
    </row>
    <row r="42" spans="1:12" ht="16.149999999999999" customHeight="1" x14ac:dyDescent="0.2">
      <c r="A42" s="15">
        <v>21002</v>
      </c>
      <c r="B42" s="16" t="s">
        <v>56</v>
      </c>
      <c r="C42" s="17">
        <v>21228.073724000002</v>
      </c>
      <c r="D42" s="18">
        <v>14423.973749999999</v>
      </c>
      <c r="E42" s="18">
        <f t="shared" si="1"/>
        <v>18850.079999999998</v>
      </c>
      <c r="F42" s="17">
        <v>4603.8900000000003</v>
      </c>
      <c r="G42" s="17">
        <v>14246.189999999999</v>
      </c>
      <c r="H42" s="18">
        <f>H44</f>
        <v>15252.079999999998</v>
      </c>
      <c r="I42" s="19">
        <f t="shared" si="3"/>
        <v>-2377.9937240000036</v>
      </c>
      <c r="J42" s="20">
        <f t="shared" si="4"/>
        <v>-0.11202117323115829</v>
      </c>
      <c r="K42" s="18">
        <f t="shared" si="5"/>
        <v>828.10624999999891</v>
      </c>
      <c r="L42" s="21">
        <f t="shared" si="6"/>
        <v>5.7411796801141501E-2</v>
      </c>
    </row>
    <row r="43" spans="1:12" ht="16.149999999999999" customHeight="1" x14ac:dyDescent="0.2">
      <c r="A43" s="23">
        <v>2100201</v>
      </c>
      <c r="B43" s="22" t="s">
        <v>57</v>
      </c>
      <c r="C43" s="17">
        <v>19.023866000000002</v>
      </c>
      <c r="D43" s="18">
        <v>0</v>
      </c>
      <c r="E43" s="24">
        <v>0</v>
      </c>
      <c r="F43" s="24">
        <v>0</v>
      </c>
      <c r="G43" s="24">
        <v>0</v>
      </c>
      <c r="H43" s="24">
        <v>0</v>
      </c>
      <c r="I43" s="19">
        <f t="shared" si="3"/>
        <v>-19.023866000000002</v>
      </c>
      <c r="J43" s="20">
        <f t="shared" si="4"/>
        <v>-1</v>
      </c>
      <c r="K43" s="18">
        <f t="shared" si="5"/>
        <v>0</v>
      </c>
      <c r="L43" s="24">
        <v>0</v>
      </c>
    </row>
    <row r="44" spans="1:12" ht="16.149999999999999" customHeight="1" x14ac:dyDescent="0.2">
      <c r="A44" s="15">
        <v>2100202</v>
      </c>
      <c r="B44" s="22" t="s">
        <v>58</v>
      </c>
      <c r="C44" s="17">
        <v>19183.156108000003</v>
      </c>
      <c r="D44" s="18">
        <v>12398.080000000002</v>
      </c>
      <c r="E44" s="18">
        <f t="shared" si="1"/>
        <v>18850.079999999998</v>
      </c>
      <c r="F44" s="17">
        <v>4603.8900000000003</v>
      </c>
      <c r="G44" s="17">
        <v>14246.189999999999</v>
      </c>
      <c r="H44" s="18">
        <f>E44-3598</f>
        <v>15252.079999999998</v>
      </c>
      <c r="I44" s="19">
        <f t="shared" si="3"/>
        <v>-333.07610800000475</v>
      </c>
      <c r="J44" s="20">
        <f t="shared" si="4"/>
        <v>-1.7362946228702228E-2</v>
      </c>
      <c r="K44" s="18">
        <f t="shared" si="5"/>
        <v>2853.9999999999964</v>
      </c>
      <c r="L44" s="21">
        <f t="shared" si="6"/>
        <v>0.23019693371876904</v>
      </c>
    </row>
    <row r="45" spans="1:12" ht="16.149999999999999" customHeight="1" x14ac:dyDescent="0.2">
      <c r="A45" s="23">
        <v>2100299</v>
      </c>
      <c r="B45" s="22" t="s">
        <v>59</v>
      </c>
      <c r="C45" s="17">
        <v>2025.89375</v>
      </c>
      <c r="D45" s="18">
        <v>2025.89375</v>
      </c>
      <c r="E45" s="24">
        <v>0</v>
      </c>
      <c r="F45" s="24">
        <v>0</v>
      </c>
      <c r="G45" s="24">
        <v>0</v>
      </c>
      <c r="H45" s="24">
        <v>0</v>
      </c>
      <c r="I45" s="19">
        <f t="shared" si="3"/>
        <v>-2025.89375</v>
      </c>
      <c r="J45" s="20">
        <f t="shared" si="4"/>
        <v>-1</v>
      </c>
      <c r="K45" s="18">
        <f t="shared" si="5"/>
        <v>-2025.89375</v>
      </c>
      <c r="L45" s="21">
        <f t="shared" si="6"/>
        <v>-1</v>
      </c>
    </row>
    <row r="46" spans="1:12" ht="16.149999999999999" customHeight="1" x14ac:dyDescent="0.2">
      <c r="A46" s="15">
        <v>21006</v>
      </c>
      <c r="B46" s="16" t="s">
        <v>60</v>
      </c>
      <c r="C46" s="17">
        <v>3971.9265540000001</v>
      </c>
      <c r="D46" s="18">
        <v>3597.9265540000001</v>
      </c>
      <c r="E46" s="18">
        <f t="shared" si="1"/>
        <v>5802.12</v>
      </c>
      <c r="F46" s="17">
        <v>216.39999999999998</v>
      </c>
      <c r="G46" s="17">
        <v>5585.72</v>
      </c>
      <c r="H46" s="18">
        <f>E46</f>
        <v>5802.12</v>
      </c>
      <c r="I46" s="19">
        <f t="shared" si="3"/>
        <v>1830.1934459999998</v>
      </c>
      <c r="J46" s="20">
        <f t="shared" si="4"/>
        <v>0.46078229824186212</v>
      </c>
      <c r="K46" s="18">
        <f t="shared" si="5"/>
        <v>2204.1934459999998</v>
      </c>
      <c r="L46" s="21">
        <f t="shared" si="6"/>
        <v>0.6126288052071226</v>
      </c>
    </row>
    <row r="47" spans="1:12" ht="16.149999999999999" customHeight="1" x14ac:dyDescent="0.2">
      <c r="A47" s="15">
        <v>2100601</v>
      </c>
      <c r="B47" s="22" t="s">
        <v>61</v>
      </c>
      <c r="C47" s="17">
        <v>3381.526554</v>
      </c>
      <c r="D47" s="18">
        <v>3381.526554</v>
      </c>
      <c r="E47" s="18">
        <f t="shared" si="1"/>
        <v>3585.72</v>
      </c>
      <c r="F47" s="17">
        <v>0</v>
      </c>
      <c r="G47" s="17">
        <v>3585.72</v>
      </c>
      <c r="H47" s="18">
        <f t="shared" ref="H47:H56" si="7">E47</f>
        <v>3585.72</v>
      </c>
      <c r="I47" s="19">
        <f t="shared" si="3"/>
        <v>204.19344599999977</v>
      </c>
      <c r="J47" s="20">
        <f t="shared" si="4"/>
        <v>6.0384989660501057E-2</v>
      </c>
      <c r="K47" s="18">
        <f t="shared" si="5"/>
        <v>204.19344599999977</v>
      </c>
      <c r="L47" s="21">
        <f t="shared" si="6"/>
        <v>6.0384989660501057E-2</v>
      </c>
    </row>
    <row r="48" spans="1:12" ht="16.149999999999999" customHeight="1" x14ac:dyDescent="0.2">
      <c r="A48" s="15">
        <v>2100699</v>
      </c>
      <c r="B48" s="22" t="s">
        <v>62</v>
      </c>
      <c r="C48" s="17">
        <v>590.4</v>
      </c>
      <c r="D48" s="18">
        <v>216.4</v>
      </c>
      <c r="E48" s="18">
        <f t="shared" si="1"/>
        <v>2216.4</v>
      </c>
      <c r="F48" s="17">
        <v>216.39999999999998</v>
      </c>
      <c r="G48" s="17">
        <v>2000</v>
      </c>
      <c r="H48" s="18">
        <f t="shared" si="7"/>
        <v>2216.4</v>
      </c>
      <c r="I48" s="19">
        <f t="shared" si="3"/>
        <v>1626</v>
      </c>
      <c r="J48" s="20">
        <f t="shared" si="4"/>
        <v>2.7540650406504068</v>
      </c>
      <c r="K48" s="18">
        <f t="shared" si="5"/>
        <v>2000</v>
      </c>
      <c r="L48" s="21">
        <f t="shared" si="6"/>
        <v>9.2421441774491679</v>
      </c>
    </row>
    <row r="49" spans="1:12" ht="16.149999999999999" customHeight="1" x14ac:dyDescent="0.2">
      <c r="A49" s="23">
        <v>215</v>
      </c>
      <c r="B49" s="22" t="s">
        <v>63</v>
      </c>
      <c r="C49" s="17">
        <v>151.93860000000001</v>
      </c>
      <c r="D49" s="18">
        <f t="shared" si="0"/>
        <v>151.93860000000001</v>
      </c>
      <c r="E49" s="24">
        <v>0</v>
      </c>
      <c r="F49" s="24">
        <v>0</v>
      </c>
      <c r="G49" s="24">
        <v>0</v>
      </c>
      <c r="H49" s="24">
        <v>0</v>
      </c>
      <c r="I49" s="19">
        <f t="shared" si="3"/>
        <v>-151.93860000000001</v>
      </c>
      <c r="J49" s="20">
        <f t="shared" si="4"/>
        <v>-1</v>
      </c>
      <c r="K49" s="18">
        <f t="shared" si="5"/>
        <v>-151.93860000000001</v>
      </c>
      <c r="L49" s="21">
        <f t="shared" si="6"/>
        <v>-1</v>
      </c>
    </row>
    <row r="50" spans="1:12" ht="16.149999999999999" customHeight="1" x14ac:dyDescent="0.2">
      <c r="A50" s="23">
        <v>21502</v>
      </c>
      <c r="B50" s="22" t="s">
        <v>64</v>
      </c>
      <c r="C50" s="17">
        <v>151.93860000000001</v>
      </c>
      <c r="D50" s="18">
        <f t="shared" si="0"/>
        <v>151.93860000000001</v>
      </c>
      <c r="E50" s="24">
        <v>0</v>
      </c>
      <c r="F50" s="24">
        <v>0</v>
      </c>
      <c r="G50" s="24">
        <v>0</v>
      </c>
      <c r="H50" s="24">
        <v>0</v>
      </c>
      <c r="I50" s="19">
        <f t="shared" si="3"/>
        <v>-151.93860000000001</v>
      </c>
      <c r="J50" s="20">
        <f t="shared" si="4"/>
        <v>-1</v>
      </c>
      <c r="K50" s="18">
        <f t="shared" si="5"/>
        <v>-151.93860000000001</v>
      </c>
      <c r="L50" s="21">
        <f t="shared" si="6"/>
        <v>-1</v>
      </c>
    </row>
    <row r="51" spans="1:12" ht="16.149999999999999" customHeight="1" x14ac:dyDescent="0.2">
      <c r="A51" s="23">
        <v>2150299</v>
      </c>
      <c r="B51" s="22" t="s">
        <v>65</v>
      </c>
      <c r="C51" s="17">
        <v>151.93860000000001</v>
      </c>
      <c r="D51" s="18">
        <f t="shared" si="0"/>
        <v>151.93860000000001</v>
      </c>
      <c r="E51" s="24">
        <v>0</v>
      </c>
      <c r="F51" s="24">
        <v>0</v>
      </c>
      <c r="G51" s="24">
        <v>0</v>
      </c>
      <c r="H51" s="24">
        <v>0</v>
      </c>
      <c r="I51" s="19">
        <f t="shared" si="3"/>
        <v>-151.93860000000001</v>
      </c>
      <c r="J51" s="20">
        <f t="shared" si="4"/>
        <v>-1</v>
      </c>
      <c r="K51" s="18">
        <f t="shared" si="5"/>
        <v>-151.93860000000001</v>
      </c>
      <c r="L51" s="21">
        <f t="shared" si="6"/>
        <v>-1</v>
      </c>
    </row>
    <row r="52" spans="1:12" ht="16.149999999999999" customHeight="1" x14ac:dyDescent="0.2">
      <c r="A52" s="15">
        <v>221</v>
      </c>
      <c r="B52" s="16" t="s">
        <v>66</v>
      </c>
      <c r="C52" s="17">
        <v>6917.1262879999995</v>
      </c>
      <c r="D52" s="18">
        <f t="shared" si="0"/>
        <v>6917.1262879999995</v>
      </c>
      <c r="E52" s="18">
        <f t="shared" si="1"/>
        <v>6949.9999999999991</v>
      </c>
      <c r="F52" s="17">
        <v>6949.9999999999991</v>
      </c>
      <c r="G52" s="17">
        <v>0</v>
      </c>
      <c r="H52" s="18">
        <f t="shared" si="7"/>
        <v>6949.9999999999991</v>
      </c>
      <c r="I52" s="19">
        <f t="shared" si="3"/>
        <v>32.873711999999614</v>
      </c>
      <c r="J52" s="20">
        <f t="shared" si="4"/>
        <v>4.7525100209648823E-3</v>
      </c>
      <c r="K52" s="18">
        <f t="shared" si="5"/>
        <v>32.873711999999614</v>
      </c>
      <c r="L52" s="21">
        <f t="shared" si="6"/>
        <v>4.7525100209648823E-3</v>
      </c>
    </row>
    <row r="53" spans="1:12" ht="16.149999999999999" customHeight="1" x14ac:dyDescent="0.2">
      <c r="A53" s="15">
        <v>22102</v>
      </c>
      <c r="B53" s="16" t="s">
        <v>67</v>
      </c>
      <c r="C53" s="17">
        <v>6917.1262879999995</v>
      </c>
      <c r="D53" s="18">
        <f t="shared" si="0"/>
        <v>6917.1262879999995</v>
      </c>
      <c r="E53" s="18">
        <f t="shared" si="1"/>
        <v>6949.9999999999991</v>
      </c>
      <c r="F53" s="17">
        <v>6949.9999999999991</v>
      </c>
      <c r="G53" s="17">
        <v>0</v>
      </c>
      <c r="H53" s="18">
        <f t="shared" si="7"/>
        <v>6949.9999999999991</v>
      </c>
      <c r="I53" s="19">
        <f t="shared" si="3"/>
        <v>32.873711999999614</v>
      </c>
      <c r="J53" s="20">
        <f t="shared" si="4"/>
        <v>4.7525100209648823E-3</v>
      </c>
      <c r="K53" s="18">
        <f t="shared" si="5"/>
        <v>32.873711999999614</v>
      </c>
      <c r="L53" s="21">
        <f t="shared" si="6"/>
        <v>4.7525100209648823E-3</v>
      </c>
    </row>
    <row r="54" spans="1:12" ht="16.149999999999999" customHeight="1" x14ac:dyDescent="0.2">
      <c r="A54" s="15">
        <v>2210201</v>
      </c>
      <c r="B54" s="22" t="s">
        <v>68</v>
      </c>
      <c r="C54" s="17">
        <v>3136.0866000000001</v>
      </c>
      <c r="D54" s="18">
        <f t="shared" si="0"/>
        <v>3136.0866000000001</v>
      </c>
      <c r="E54" s="18">
        <f t="shared" si="1"/>
        <v>3150.0000000000005</v>
      </c>
      <c r="F54" s="17">
        <v>3150.0000000000005</v>
      </c>
      <c r="G54" s="17">
        <v>0</v>
      </c>
      <c r="H54" s="18">
        <f t="shared" si="7"/>
        <v>3150.0000000000005</v>
      </c>
      <c r="I54" s="19">
        <f t="shared" si="3"/>
        <v>13.913400000000365</v>
      </c>
      <c r="J54" s="20">
        <f t="shared" si="4"/>
        <v>4.4365484039887056E-3</v>
      </c>
      <c r="K54" s="18">
        <f t="shared" si="5"/>
        <v>13.913400000000365</v>
      </c>
      <c r="L54" s="21">
        <f t="shared" si="6"/>
        <v>4.4365484039887056E-3</v>
      </c>
    </row>
    <row r="55" spans="1:12" ht="16.149999999999999" customHeight="1" x14ac:dyDescent="0.2">
      <c r="A55" s="15">
        <v>2210202</v>
      </c>
      <c r="B55" s="22" t="s">
        <v>69</v>
      </c>
      <c r="C55" s="17">
        <v>843.02250000000004</v>
      </c>
      <c r="D55" s="18">
        <f t="shared" si="0"/>
        <v>843.02250000000004</v>
      </c>
      <c r="E55" s="18">
        <f t="shared" si="1"/>
        <v>800.00000000000011</v>
      </c>
      <c r="F55" s="17">
        <v>800.00000000000011</v>
      </c>
      <c r="G55" s="17">
        <v>0</v>
      </c>
      <c r="H55" s="18">
        <f t="shared" si="7"/>
        <v>800.00000000000011</v>
      </c>
      <c r="I55" s="19">
        <f t="shared" si="3"/>
        <v>-43.022499999999923</v>
      </c>
      <c r="J55" s="20">
        <f t="shared" si="4"/>
        <v>-5.1033631961187181E-2</v>
      </c>
      <c r="K55" s="18">
        <f t="shared" si="5"/>
        <v>-43.022499999999923</v>
      </c>
      <c r="L55" s="21">
        <f t="shared" si="6"/>
        <v>-5.1033631961187181E-2</v>
      </c>
    </row>
    <row r="56" spans="1:12" ht="16.149999999999999" customHeight="1" x14ac:dyDescent="0.2">
      <c r="A56" s="15">
        <v>2210203</v>
      </c>
      <c r="B56" s="22" t="s">
        <v>70</v>
      </c>
      <c r="C56" s="17">
        <v>2938.0171879999998</v>
      </c>
      <c r="D56" s="18">
        <f t="shared" si="0"/>
        <v>2938.0171879999998</v>
      </c>
      <c r="E56" s="18">
        <f t="shared" si="1"/>
        <v>3000</v>
      </c>
      <c r="F56" s="26">
        <v>3000</v>
      </c>
      <c r="G56" s="17">
        <v>0</v>
      </c>
      <c r="H56" s="18">
        <f t="shared" si="7"/>
        <v>3000</v>
      </c>
      <c r="I56" s="19">
        <f t="shared" si="3"/>
        <v>61.982812000000195</v>
      </c>
      <c r="J56" s="20">
        <f t="shared" si="4"/>
        <v>2.1096817354630194E-2</v>
      </c>
      <c r="K56" s="18">
        <f t="shared" si="5"/>
        <v>61.982812000000195</v>
      </c>
      <c r="L56" s="21">
        <f t="shared" si="6"/>
        <v>2.1096817354630194E-2</v>
      </c>
    </row>
    <row r="57" spans="1:12" ht="16.149999999999999" customHeight="1" x14ac:dyDescent="0.2">
      <c r="A57" s="15"/>
      <c r="B57" s="27" t="s">
        <v>71</v>
      </c>
      <c r="C57" s="18">
        <f>C7+C13+C16+C27+C32+C37+C49+C52</f>
        <v>88827.162507999994</v>
      </c>
      <c r="D57" s="18">
        <f>D7+D13+D16+D27+D32+D37+D49+D52</f>
        <v>81494.120720999999</v>
      </c>
      <c r="E57" s="18">
        <f>E7+E13+E16+E27+E32+E37+E52</f>
        <v>97888.34</v>
      </c>
      <c r="F57" s="18">
        <f>F7+F13+F16+F27+F32+F37+F52</f>
        <v>37330.369999999995</v>
      </c>
      <c r="G57" s="18">
        <f>G7+G13+G16+G27+G32+G37+G52</f>
        <v>60557.97</v>
      </c>
      <c r="H57" s="18">
        <f>H7+H13+H16+H27+H32+H37+H52</f>
        <v>94290.34</v>
      </c>
      <c r="I57" s="19">
        <f t="shared" si="3"/>
        <v>9061.1774920000025</v>
      </c>
      <c r="J57" s="20">
        <f t="shared" si="4"/>
        <v>0.10200908411527758</v>
      </c>
      <c r="K57" s="18">
        <f t="shared" si="5"/>
        <v>12796.219278999997</v>
      </c>
      <c r="L57" s="21">
        <f t="shared" si="6"/>
        <v>0.1570201526906293</v>
      </c>
    </row>
  </sheetData>
  <mergeCells count="16">
    <mergeCell ref="I5:I6"/>
    <mergeCell ref="J5:J6"/>
    <mergeCell ref="K5:K6"/>
    <mergeCell ref="L5:L6"/>
    <mergeCell ref="A5:A6"/>
    <mergeCell ref="B5:B6"/>
    <mergeCell ref="C5:C6"/>
    <mergeCell ref="D5:D6"/>
    <mergeCell ref="E5:G5"/>
    <mergeCell ref="H5:H6"/>
    <mergeCell ref="A2:L2"/>
    <mergeCell ref="A4:B4"/>
    <mergeCell ref="C4:D4"/>
    <mergeCell ref="E4:H4"/>
    <mergeCell ref="I4:J4"/>
    <mergeCell ref="K4:L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2-一般公共预算支出表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2015-04-17T09:16:57Z</dcterms:modified>
</cp:coreProperties>
</file>