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9000" windowHeight="7650" activeTab="0"/>
  </bookViews>
  <sheets>
    <sheet name="附件2" sheetId="1" r:id="rId1"/>
    <sheet name="上月" sheetId="2" r:id="rId2"/>
    <sheet name="开乐彩上年销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<sst xmlns="http://schemas.openxmlformats.org/spreadsheetml/2006/main" count="42" uniqueCount="23">
  <si>
    <t>类型</t>
  </si>
  <si>
    <r>
      <t xml:space="preserve">    </t>
    </r>
    <r>
      <rPr>
        <b/>
        <sz val="10"/>
        <rFont val="宋体"/>
        <family val="0"/>
      </rPr>
      <t>一、福利彩票</t>
    </r>
  </si>
  <si>
    <r>
      <t xml:space="preserve">    </t>
    </r>
    <r>
      <rPr>
        <b/>
        <sz val="10"/>
        <rFont val="宋体"/>
        <family val="0"/>
      </rPr>
      <t>二、体育彩票</t>
    </r>
  </si>
  <si>
    <r>
      <t xml:space="preserve">    </t>
    </r>
    <r>
      <rPr>
        <b/>
        <sz val="10"/>
        <rFont val="宋体"/>
        <family val="0"/>
      </rPr>
      <t>三、合计</t>
    </r>
  </si>
  <si>
    <t>同比增长(%)</t>
  </si>
  <si>
    <t>环比增长(%)</t>
  </si>
  <si>
    <t>上年销售额</t>
  </si>
  <si>
    <t>本年销售额</t>
  </si>
  <si>
    <r>
      <t xml:space="preserve">          </t>
    </r>
    <r>
      <rPr>
        <sz val="10"/>
        <rFont val="宋体"/>
        <family val="0"/>
      </rPr>
      <t>（一）乐透型</t>
    </r>
  </si>
  <si>
    <r>
      <t xml:space="preserve">          </t>
    </r>
    <r>
      <rPr>
        <sz val="10"/>
        <rFont val="宋体"/>
        <family val="0"/>
      </rPr>
      <t>（一）乐透型</t>
    </r>
  </si>
  <si>
    <t>附件2：</t>
  </si>
  <si>
    <r>
      <t xml:space="preserve">          </t>
    </r>
    <r>
      <rPr>
        <sz val="10"/>
        <rFont val="宋体"/>
        <family val="0"/>
      </rPr>
      <t>（二）中福在线</t>
    </r>
  </si>
  <si>
    <r>
      <t xml:space="preserve">          </t>
    </r>
    <r>
      <rPr>
        <sz val="10"/>
        <rFont val="宋体"/>
        <family val="0"/>
      </rPr>
      <t>（三）网点即开型</t>
    </r>
  </si>
  <si>
    <r>
      <t xml:space="preserve">          </t>
    </r>
    <r>
      <rPr>
        <sz val="10"/>
        <rFont val="宋体"/>
        <family val="0"/>
      </rPr>
      <t>（二）竞猜型</t>
    </r>
  </si>
  <si>
    <r>
      <t xml:space="preserve">          </t>
    </r>
    <r>
      <rPr>
        <sz val="10"/>
        <rFont val="宋体"/>
        <family val="0"/>
      </rPr>
      <t>（三）中福在线</t>
    </r>
  </si>
  <si>
    <r>
      <t xml:space="preserve">          </t>
    </r>
    <r>
      <rPr>
        <sz val="10"/>
        <rFont val="宋体"/>
        <family val="0"/>
      </rPr>
      <t>（四）网点即开型</t>
    </r>
  </si>
  <si>
    <t>本月</t>
  </si>
  <si>
    <t>本年累计</t>
  </si>
  <si>
    <t>单位：亿元</t>
  </si>
  <si>
    <t>单位：万元</t>
  </si>
  <si>
    <t>合计</t>
  </si>
  <si>
    <r>
      <t>附件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第一列</t>
    </r>
  </si>
  <si>
    <r>
      <t xml:space="preserve">  2010</t>
    </r>
    <r>
      <rPr>
        <sz val="16"/>
        <rFont val="黑体"/>
        <family val="0"/>
      </rPr>
      <t>年</t>
    </r>
    <r>
      <rPr>
        <sz val="16"/>
        <rFont val="Times New Roman"/>
        <family val="1"/>
      </rPr>
      <t>11</t>
    </r>
    <r>
      <rPr>
        <sz val="16"/>
        <rFont val="黑体"/>
        <family val="0"/>
      </rPr>
      <t>月全国各类型彩票销售情况表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</si>
</sst>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  <numFmt numFmtId="178" formatCode="0.0"/>
    <numFmt numFmtId="179" formatCode="0.0_ "/>
    <numFmt numFmtId="180" formatCode="0.00_);[Red]\(0.00\)"/>
    <numFmt numFmtId="181" formatCode="0.0000%"/>
    <numFmt numFmtId="182" formatCode="0.0_);[Red]\(0.0\)"/>
    <numFmt numFmtId="183" formatCode="0.0%"/>
    <numFmt numFmtId="184" formatCode="0.000_ ;[Red]\-0.000\ "/>
    <numFmt numFmtId="185" formatCode="0.0000_ ;[Red]\-0.0000\ "/>
  </numFmts>
  <fonts count="10">
    <font>
      <sz val="12"/>
      <name val="宋体"/>
      <family val="0"/>
    </font>
    <font>
      <sz val="16"/>
      <name val="Times New Roman"/>
      <family val="1"/>
    </font>
    <font>
      <sz val="16"/>
      <name val="黑体"/>
      <family val="0"/>
    </font>
    <font>
      <sz val="9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10"/>
      <name val="Times New Roman"/>
      <family val="1"/>
    </font>
    <font>
      <sz val="14"/>
      <name val="黑体"/>
      <family val="0"/>
    </font>
    <font>
      <b/>
      <sz val="10"/>
      <name val="宋体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83" fontId="4" fillId="0" borderId="1" xfId="0" applyNumberFormat="1" applyFont="1" applyFill="1" applyBorder="1" applyAlignment="1">
      <alignment horizontal="center" vertical="center"/>
    </xf>
    <xf numFmtId="183" fontId="5" fillId="0" borderId="2" xfId="0" applyNumberFormat="1" applyFont="1" applyFill="1" applyBorder="1" applyAlignment="1">
      <alignment horizontal="center" vertical="center"/>
    </xf>
    <xf numFmtId="183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3" fontId="0" fillId="0" borderId="0" xfId="0" applyNumberFormat="1" applyFill="1" applyAlignment="1">
      <alignment vertical="center"/>
    </xf>
    <xf numFmtId="181" fontId="0" fillId="0" borderId="0" xfId="0" applyNumberFormat="1" applyFill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83" fontId="0" fillId="0" borderId="0" xfId="15" applyNumberFormat="1" applyFill="1" applyAlignment="1">
      <alignment vertical="center"/>
    </xf>
    <xf numFmtId="181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6;&#25253;\2009\11\11&#26376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一"/>
      <sheetName val="游戏类型市场份额"/>
    </sheetNames>
    <sheetDataSet>
      <sheetData sheetId="0">
        <row r="16">
          <cell r="B16">
            <v>56.810467</v>
          </cell>
          <cell r="D16">
            <v>2.798501</v>
          </cell>
        </row>
        <row r="18">
          <cell r="B18">
            <v>584.741732</v>
          </cell>
          <cell r="D18">
            <v>12.781578999999999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B15" sqref="B15"/>
    </sheetView>
  </sheetViews>
  <sheetFormatPr defaultColWidth="9.00390625" defaultRowHeight="14.25"/>
  <cols>
    <col min="1" max="1" width="26.125" style="0" customWidth="1"/>
    <col min="2" max="2" width="11.125" style="0" customWidth="1"/>
    <col min="3" max="3" width="11.125" style="12" customWidth="1"/>
    <col min="4" max="5" width="11.125" style="8" customWidth="1"/>
    <col min="6" max="6" width="11.125" style="0" customWidth="1"/>
    <col min="7" max="7" width="11.125" style="12" customWidth="1"/>
    <col min="8" max="8" width="11.125" style="8" customWidth="1"/>
    <col min="9" max="10" width="9.50390625" style="7" bestFit="1" customWidth="1"/>
  </cols>
  <sheetData>
    <row r="1" spans="1:4" ht="20.25" customHeight="1">
      <c r="A1" s="6" t="s">
        <v>10</v>
      </c>
      <c r="D1" s="13"/>
    </row>
    <row r="2" spans="1:8" ht="20.25">
      <c r="A2" s="19" t="s">
        <v>22</v>
      </c>
      <c r="B2" s="19"/>
      <c r="C2" s="19"/>
      <c r="D2" s="19"/>
      <c r="E2" s="19"/>
      <c r="F2" s="19"/>
      <c r="G2" s="19"/>
      <c r="H2" s="19"/>
    </row>
    <row r="3" spans="1:8" ht="14.25">
      <c r="A3" s="1"/>
      <c r="B3" s="1"/>
      <c r="D3" s="9"/>
      <c r="E3" s="9"/>
      <c r="F3" s="1"/>
      <c r="G3" s="1"/>
      <c r="H3" s="11" t="s">
        <v>18</v>
      </c>
    </row>
    <row r="4" spans="1:8" ht="24.75" customHeight="1">
      <c r="A4" s="20" t="s">
        <v>0</v>
      </c>
      <c r="B4" s="21" t="s">
        <v>16</v>
      </c>
      <c r="C4" s="22"/>
      <c r="D4" s="22"/>
      <c r="E4" s="23"/>
      <c r="F4" s="20" t="s">
        <v>17</v>
      </c>
      <c r="G4" s="20"/>
      <c r="H4" s="20"/>
    </row>
    <row r="5" spans="1:8" ht="24.75" customHeight="1">
      <c r="A5" s="20"/>
      <c r="B5" s="2" t="s">
        <v>7</v>
      </c>
      <c r="C5" s="2" t="s">
        <v>6</v>
      </c>
      <c r="D5" s="10" t="s">
        <v>4</v>
      </c>
      <c r="E5" s="10" t="s">
        <v>5</v>
      </c>
      <c r="F5" s="2" t="s">
        <v>7</v>
      </c>
      <c r="G5" s="2" t="s">
        <v>6</v>
      </c>
      <c r="H5" s="10" t="s">
        <v>4</v>
      </c>
    </row>
    <row r="6" spans="1:8" ht="24.75" customHeight="1">
      <c r="A6" s="5" t="s">
        <v>1</v>
      </c>
      <c r="B6" s="4">
        <f>SUM(B7:B9)</f>
        <v>92.01866391790001</v>
      </c>
      <c r="C6" s="4">
        <f>SUM(C7:C9)</f>
        <v>67.022186</v>
      </c>
      <c r="D6" s="10">
        <f>(B6-C6)/C6</f>
        <v>0.3729582606854991</v>
      </c>
      <c r="E6" s="10">
        <f>(B6-'上月'!B2)/'上月'!B2</f>
        <v>0.06321980401928856</v>
      </c>
      <c r="F6" s="4">
        <f>SUM(F7:F9)</f>
        <v>865.68207631</v>
      </c>
      <c r="G6" s="4">
        <f>SUM(G7:G9)</f>
        <v>680.997992</v>
      </c>
      <c r="H6" s="10">
        <f>(F6-G6)/G6</f>
        <v>0.2711962244816722</v>
      </c>
    </row>
    <row r="7" spans="1:8" ht="24.75" customHeight="1">
      <c r="A7" s="3" t="s">
        <v>8</v>
      </c>
      <c r="B7" s="4">
        <v>67.26111837</v>
      </c>
      <c r="C7" s="4">
        <f>'[1]附件一'!$B$16+'开乐彩上年销量'!B12/10000</f>
        <v>57.342673180000006</v>
      </c>
      <c r="D7" s="10">
        <f aca="true" t="shared" si="0" ref="D7:D18">(B7-C7)/C7</f>
        <v>0.17296795981006616</v>
      </c>
      <c r="E7" s="10">
        <f>(B7-'上月'!B3)/'上月'!B3</f>
        <v>0.04035709559291</v>
      </c>
      <c r="F7" s="4">
        <v>657.79207631</v>
      </c>
      <c r="G7" s="4">
        <f>'[1]附件一'!$B$18+'开乐彩上年销量'!B14/10000</f>
        <v>588.9360540519999</v>
      </c>
      <c r="H7" s="10">
        <f>(F7-G7)/G7</f>
        <v>0.11691595680763064</v>
      </c>
    </row>
    <row r="8" spans="1:8" ht="24.75" customHeight="1">
      <c r="A8" s="3" t="s">
        <v>11</v>
      </c>
      <c r="B8" s="4">
        <v>10.6688053479</v>
      </c>
      <c r="C8" s="4">
        <f>'[1]附件一'!$D$16-'开乐彩上年销量'!B12/10000</f>
        <v>2.2662948199999997</v>
      </c>
      <c r="D8" s="10">
        <f t="shared" si="0"/>
        <v>3.7075981702592427</v>
      </c>
      <c r="E8" s="10">
        <f>(B8-'上月'!B4)/'上月'!B4</f>
        <v>0.07822202950951727</v>
      </c>
      <c r="F8" s="4">
        <v>80.87</v>
      </c>
      <c r="G8" s="4">
        <f>'[1]附件一'!$D$18-'开乐彩上年销量'!B14/10000</f>
        <v>8.587256948</v>
      </c>
      <c r="H8" s="10">
        <f aca="true" t="shared" si="1" ref="H8:H18">(F8-G8)/G8</f>
        <v>8.417442669959339</v>
      </c>
    </row>
    <row r="9" spans="1:8" ht="24.75" customHeight="1">
      <c r="A9" s="3" t="s">
        <v>12</v>
      </c>
      <c r="B9" s="4">
        <v>14.0887402</v>
      </c>
      <c r="C9" s="4">
        <v>7.413218</v>
      </c>
      <c r="D9" s="10">
        <f t="shared" si="0"/>
        <v>0.9004891263146451</v>
      </c>
      <c r="E9" s="10">
        <f>(B9-'上月'!B5)/'上月'!B5</f>
        <v>0.17402229879861653</v>
      </c>
      <c r="F9" s="4">
        <v>127.02</v>
      </c>
      <c r="G9" s="4">
        <v>83.474681</v>
      </c>
      <c r="H9" s="10">
        <f t="shared" si="1"/>
        <v>0.5216590046028446</v>
      </c>
    </row>
    <row r="10" spans="1:8" ht="24.75" customHeight="1">
      <c r="A10" s="5" t="s">
        <v>2</v>
      </c>
      <c r="B10" s="4">
        <f>SUM(B11:B13)</f>
        <v>68.21755238</v>
      </c>
      <c r="C10" s="4">
        <f>SUM(C11:C13)</f>
        <v>50.031982960000065</v>
      </c>
      <c r="D10" s="10">
        <f t="shared" si="0"/>
        <v>0.36347888578669907</v>
      </c>
      <c r="E10" s="10">
        <f>(B10-'上月'!B6)/'上月'!B6</f>
        <v>0.07597144989807761</v>
      </c>
      <c r="F10" s="4">
        <f>SUM(F11:F13)</f>
        <v>624.9119941199999</v>
      </c>
      <c r="G10" s="4">
        <f>SUM(G11:G13)</f>
        <v>510.49056491000005</v>
      </c>
      <c r="H10" s="10">
        <f t="shared" si="1"/>
        <v>0.22414014494111653</v>
      </c>
    </row>
    <row r="11" spans="1:8" ht="24.75" customHeight="1">
      <c r="A11" s="3" t="s">
        <v>9</v>
      </c>
      <c r="B11" s="4">
        <v>34.54404511999999</v>
      </c>
      <c r="C11" s="4">
        <v>31.5061726000001</v>
      </c>
      <c r="D11" s="10">
        <f t="shared" si="0"/>
        <v>0.09642150313110023</v>
      </c>
      <c r="E11" s="10">
        <f>(B11-'上月'!B7)/'上月'!B7</f>
        <v>0.04590518044449289</v>
      </c>
      <c r="F11" s="4">
        <v>346.95418983999997</v>
      </c>
      <c r="G11" s="4">
        <v>315.0685625500001</v>
      </c>
      <c r="H11" s="10">
        <f t="shared" si="1"/>
        <v>0.1012021860636755</v>
      </c>
    </row>
    <row r="12" spans="1:8" ht="24.75" customHeight="1">
      <c r="A12" s="3" t="s">
        <v>13</v>
      </c>
      <c r="B12" s="4">
        <v>18.68586726000001</v>
      </c>
      <c r="C12" s="4">
        <v>7.742496359999985</v>
      </c>
      <c r="D12" s="10">
        <f t="shared" si="0"/>
        <v>1.4134163441828267</v>
      </c>
      <c r="E12" s="10">
        <f>(B12-'上月'!B8)/'上月'!B8</f>
        <v>0.1342987762015415</v>
      </c>
      <c r="F12" s="4">
        <v>130.14717428</v>
      </c>
      <c r="G12" s="4">
        <v>58.20734835999999</v>
      </c>
      <c r="H12" s="10">
        <f t="shared" si="1"/>
        <v>1.2359234348740227</v>
      </c>
    </row>
    <row r="13" spans="1:8" ht="24.75" customHeight="1">
      <c r="A13" s="3" t="s">
        <v>12</v>
      </c>
      <c r="B13" s="4">
        <v>14.987639999999999</v>
      </c>
      <c r="C13" s="4">
        <v>10.783313999999987</v>
      </c>
      <c r="D13" s="10">
        <f t="shared" si="0"/>
        <v>0.3898918273176519</v>
      </c>
      <c r="E13" s="10">
        <f>(B13-'上月'!B9)/'上月'!B9</f>
        <v>0.07828595898098362</v>
      </c>
      <c r="F13" s="4">
        <v>147.81063</v>
      </c>
      <c r="G13" s="4">
        <v>137.214654</v>
      </c>
      <c r="H13" s="10">
        <f t="shared" si="1"/>
        <v>0.07722189788854482</v>
      </c>
    </row>
    <row r="14" spans="1:8" ht="24.75" customHeight="1">
      <c r="A14" s="5" t="s">
        <v>3</v>
      </c>
      <c r="B14" s="4">
        <f>B6+B10</f>
        <v>160.2362162979</v>
      </c>
      <c r="C14" s="4">
        <f>C6+C10</f>
        <v>117.05416896000007</v>
      </c>
      <c r="D14" s="10">
        <f t="shared" si="0"/>
        <v>0.36890653038300725</v>
      </c>
      <c r="E14" s="10">
        <f>(B14-'上月'!B10)/'上月'!B10</f>
        <v>0.06861144254349166</v>
      </c>
      <c r="F14" s="4">
        <f>F6+F10</f>
        <v>1490.5940704299999</v>
      </c>
      <c r="G14" s="4">
        <f>G6+G10</f>
        <v>1191.48855691</v>
      </c>
      <c r="H14" s="10">
        <f t="shared" si="1"/>
        <v>0.2510351541232579</v>
      </c>
    </row>
    <row r="15" spans="1:9" ht="24.75" customHeight="1">
      <c r="A15" s="3" t="s">
        <v>9</v>
      </c>
      <c r="B15" s="4">
        <f>B7+B11</f>
        <v>101.80516349</v>
      </c>
      <c r="C15" s="4">
        <f>C7+C11</f>
        <v>88.8488457800001</v>
      </c>
      <c r="D15" s="10">
        <f t="shared" si="0"/>
        <v>0.1458242658782672</v>
      </c>
      <c r="E15" s="10">
        <f>(B15-'上月'!B11)/'上月'!B11</f>
        <v>0.04223303584390057</v>
      </c>
      <c r="F15" s="4">
        <f>F7+F11</f>
        <v>1004.7462661499999</v>
      </c>
      <c r="G15" s="4">
        <f>G7+G11</f>
        <v>904.0046166019999</v>
      </c>
      <c r="H15" s="10">
        <f t="shared" si="1"/>
        <v>0.11143930871356689</v>
      </c>
      <c r="I15" s="7">
        <f>F15/$F$14</f>
        <v>0.6740576029932517</v>
      </c>
    </row>
    <row r="16" spans="1:9" ht="24.75" customHeight="1">
      <c r="A16" s="3" t="s">
        <v>13</v>
      </c>
      <c r="B16" s="4">
        <f>B12</f>
        <v>18.68586726000001</v>
      </c>
      <c r="C16" s="4">
        <f>C12</f>
        <v>7.742496359999985</v>
      </c>
      <c r="D16" s="10">
        <f t="shared" si="0"/>
        <v>1.4134163441828267</v>
      </c>
      <c r="E16" s="10">
        <f>(B16-'上月'!B12)/'上月'!B12</f>
        <v>0.1342987762015415</v>
      </c>
      <c r="F16" s="4">
        <f>F12</f>
        <v>130.14717428</v>
      </c>
      <c r="G16" s="4">
        <f>G12</f>
        <v>58.20734835999999</v>
      </c>
      <c r="H16" s="10">
        <f t="shared" si="1"/>
        <v>1.2359234348740227</v>
      </c>
      <c r="I16" s="7">
        <f>F16/$F$14</f>
        <v>0.0873122849888003</v>
      </c>
    </row>
    <row r="17" spans="1:10" ht="24.75" customHeight="1">
      <c r="A17" s="3" t="s">
        <v>14</v>
      </c>
      <c r="B17" s="4">
        <f>B8</f>
        <v>10.6688053479</v>
      </c>
      <c r="C17" s="4">
        <f>C8</f>
        <v>2.2662948199999997</v>
      </c>
      <c r="D17" s="10">
        <f t="shared" si="0"/>
        <v>3.7075981702592427</v>
      </c>
      <c r="E17" s="10">
        <f>(B17-'上月'!B13)/'上月'!B13</f>
        <v>0.07822202950951727</v>
      </c>
      <c r="F17" s="4">
        <f>F8</f>
        <v>80.87</v>
      </c>
      <c r="G17" s="4">
        <f>G8</f>
        <v>8.587256948</v>
      </c>
      <c r="H17" s="10">
        <f t="shared" si="1"/>
        <v>8.417442669959339</v>
      </c>
      <c r="I17" s="7">
        <f>F17/$F$14</f>
        <v>0.05425353662964122</v>
      </c>
      <c r="J17" s="18">
        <f>I17+I18</f>
        <v>0.23863011201794804</v>
      </c>
    </row>
    <row r="18" spans="1:10" ht="24.75" customHeight="1">
      <c r="A18" s="3" t="s">
        <v>15</v>
      </c>
      <c r="B18" s="4">
        <f>B9+B13</f>
        <v>29.0763802</v>
      </c>
      <c r="C18" s="4">
        <f>C9+C13</f>
        <v>18.196531999999987</v>
      </c>
      <c r="D18" s="10">
        <f t="shared" si="0"/>
        <v>0.5979077881433682</v>
      </c>
      <c r="E18" s="10">
        <f>(B18-'上月'!B14)/'上月'!B14</f>
        <v>0.12264421235039472</v>
      </c>
      <c r="F18" s="4">
        <f>F9+F13</f>
        <v>274.83063</v>
      </c>
      <c r="G18" s="4">
        <f>G9+G13</f>
        <v>220.689335</v>
      </c>
      <c r="H18" s="10">
        <f t="shared" si="1"/>
        <v>0.2453280988861559</v>
      </c>
      <c r="I18" s="7">
        <f>F18/$F$14</f>
        <v>0.18437657538830682</v>
      </c>
      <c r="J18" s="18"/>
    </row>
    <row r="19" spans="4:10" s="12" customFormat="1" ht="14.25">
      <c r="D19" s="13"/>
      <c r="E19" s="13"/>
      <c r="H19" s="13"/>
      <c r="I19" s="14"/>
      <c r="J19" s="14"/>
    </row>
    <row r="20" spans="2:10" s="12" customFormat="1" ht="14.25">
      <c r="B20" s="17">
        <f>B15/B14</f>
        <v>0.6353442801016403</v>
      </c>
      <c r="D20" s="13"/>
      <c r="E20" s="13"/>
      <c r="H20" s="13"/>
      <c r="I20" s="14"/>
      <c r="J20" s="14"/>
    </row>
    <row r="21" spans="2:10" s="12" customFormat="1" ht="14.25">
      <c r="B21" s="17">
        <f>B16/B14</f>
        <v>0.11661450633145598</v>
      </c>
      <c r="D21" s="13"/>
      <c r="E21" s="13"/>
      <c r="H21" s="13"/>
      <c r="I21" s="14"/>
      <c r="J21" s="14"/>
    </row>
    <row r="22" spans="2:10" s="12" customFormat="1" ht="14.25">
      <c r="B22" s="17">
        <f>(B17+B18)/B14</f>
        <v>0.24804121356690376</v>
      </c>
      <c r="D22" s="13"/>
      <c r="E22" s="13"/>
      <c r="H22" s="13"/>
      <c r="I22" s="14"/>
      <c r="J22" s="14"/>
    </row>
    <row r="23" spans="4:10" s="12" customFormat="1" ht="14.25">
      <c r="D23" s="13"/>
      <c r="E23" s="13"/>
      <c r="H23" s="13"/>
      <c r="I23" s="14"/>
      <c r="J23" s="14"/>
    </row>
    <row r="24" spans="4:10" s="12" customFormat="1" ht="14.25">
      <c r="D24" s="13"/>
      <c r="E24" s="13"/>
      <c r="H24" s="13"/>
      <c r="I24" s="14"/>
      <c r="J24" s="14"/>
    </row>
    <row r="25" spans="4:10" s="12" customFormat="1" ht="14.25">
      <c r="D25" s="13"/>
      <c r="E25" s="13"/>
      <c r="H25" s="13"/>
      <c r="I25" s="14"/>
      <c r="J25" s="14"/>
    </row>
    <row r="26" spans="4:10" s="12" customFormat="1" ht="14.25">
      <c r="D26" s="13"/>
      <c r="E26" s="13"/>
      <c r="H26" s="13"/>
      <c r="I26" s="14"/>
      <c r="J26" s="14"/>
    </row>
    <row r="27" spans="4:10" s="12" customFormat="1" ht="14.25">
      <c r="D27" s="13"/>
      <c r="E27" s="13"/>
      <c r="H27" s="13"/>
      <c r="I27" s="14"/>
      <c r="J27" s="14"/>
    </row>
  </sheetData>
  <mergeCells count="5">
    <mergeCell ref="J17:J18"/>
    <mergeCell ref="A2:H2"/>
    <mergeCell ref="A4:A5"/>
    <mergeCell ref="F4:H4"/>
    <mergeCell ref="B4:E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2" sqref="B2:B14"/>
    </sheetView>
  </sheetViews>
  <sheetFormatPr defaultColWidth="9.00390625" defaultRowHeight="14.25"/>
  <cols>
    <col min="1" max="1" width="19.125" style="0" bestFit="1" customWidth="1"/>
    <col min="2" max="2" width="9.625" style="12" customWidth="1"/>
  </cols>
  <sheetData>
    <row r="1" ht="14.25">
      <c r="B1" s="16" t="s">
        <v>21</v>
      </c>
    </row>
    <row r="2" spans="1:2" ht="18" customHeight="1">
      <c r="A2" s="5" t="s">
        <v>1</v>
      </c>
      <c r="B2" s="4">
        <v>86.54716886389998</v>
      </c>
    </row>
    <row r="3" spans="1:2" ht="18" customHeight="1">
      <c r="A3" s="3" t="s">
        <v>8</v>
      </c>
      <c r="B3" s="4">
        <v>64.65195330999998</v>
      </c>
    </row>
    <row r="4" spans="1:2" ht="18" customHeight="1">
      <c r="A4" s="3" t="s">
        <v>11</v>
      </c>
      <c r="B4" s="4">
        <v>9.894812993899999</v>
      </c>
    </row>
    <row r="5" spans="1:2" ht="18" customHeight="1">
      <c r="A5" s="3" t="s">
        <v>12</v>
      </c>
      <c r="B5" s="4">
        <v>12.000402559999998</v>
      </c>
    </row>
    <row r="6" spans="1:2" ht="18" customHeight="1">
      <c r="A6" s="5" t="s">
        <v>2</v>
      </c>
      <c r="B6" s="4">
        <v>63.40089449999995</v>
      </c>
    </row>
    <row r="7" spans="1:2" ht="18" customHeight="1">
      <c r="A7" s="3" t="s">
        <v>9</v>
      </c>
      <c r="B7" s="4">
        <v>33.027893699999964</v>
      </c>
    </row>
    <row r="8" spans="1:2" ht="18" customHeight="1">
      <c r="A8" s="3" t="s">
        <v>13</v>
      </c>
      <c r="B8" s="4">
        <v>16.4734968</v>
      </c>
    </row>
    <row r="9" spans="1:2" ht="18" customHeight="1">
      <c r="A9" s="3" t="s">
        <v>12</v>
      </c>
      <c r="B9" s="4">
        <v>13.899503999999983</v>
      </c>
    </row>
    <row r="10" spans="1:2" ht="18" customHeight="1">
      <c r="A10" s="5" t="s">
        <v>3</v>
      </c>
      <c r="B10" s="4">
        <v>149.94806336389993</v>
      </c>
    </row>
    <row r="11" spans="1:2" ht="18" customHeight="1">
      <c r="A11" s="3" t="s">
        <v>9</v>
      </c>
      <c r="B11" s="4">
        <v>97.67984700999995</v>
      </c>
    </row>
    <row r="12" spans="1:2" ht="18" customHeight="1">
      <c r="A12" s="3" t="s">
        <v>13</v>
      </c>
      <c r="B12" s="4">
        <v>16.4734968</v>
      </c>
    </row>
    <row r="13" spans="1:2" ht="18" customHeight="1">
      <c r="A13" s="3" t="s">
        <v>14</v>
      </c>
      <c r="B13" s="4">
        <v>9.894812993899999</v>
      </c>
    </row>
    <row r="14" spans="1:2" ht="18" customHeight="1">
      <c r="A14" s="3" t="s">
        <v>15</v>
      </c>
      <c r="B14" s="4">
        <v>25.89990655999998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14" sqref="B14"/>
    </sheetView>
  </sheetViews>
  <sheetFormatPr defaultColWidth="9.00390625" defaultRowHeight="14.25"/>
  <sheetData>
    <row r="1" ht="14.25">
      <c r="A1" t="s">
        <v>19</v>
      </c>
    </row>
    <row r="2" spans="1:2" ht="14.25">
      <c r="A2">
        <v>1</v>
      </c>
      <c r="B2">
        <v>337.80899999999997</v>
      </c>
    </row>
    <row r="3" spans="1:2" ht="14.25">
      <c r="A3">
        <v>2</v>
      </c>
      <c r="B3">
        <v>1360.4459499999987</v>
      </c>
    </row>
    <row r="4" spans="1:2" ht="14.25">
      <c r="A4">
        <v>3</v>
      </c>
      <c r="B4">
        <v>2486.4535</v>
      </c>
    </row>
    <row r="5" spans="1:2" ht="14.25">
      <c r="A5">
        <v>4</v>
      </c>
      <c r="B5">
        <v>3724.0009000000005</v>
      </c>
    </row>
    <row r="6" spans="1:2" ht="14.25">
      <c r="A6">
        <v>5</v>
      </c>
      <c r="B6">
        <v>5403.768569999999</v>
      </c>
    </row>
    <row r="7" spans="1:2" ht="14.25">
      <c r="A7">
        <v>6</v>
      </c>
      <c r="B7">
        <v>5718.815500000001</v>
      </c>
    </row>
    <row r="8" spans="1:2" ht="14.25">
      <c r="A8">
        <v>7</v>
      </c>
      <c r="B8">
        <v>5205.3729</v>
      </c>
    </row>
    <row r="9" spans="1:2" ht="14.25">
      <c r="A9">
        <v>8</v>
      </c>
      <c r="B9">
        <v>4632.5773</v>
      </c>
    </row>
    <row r="10" spans="1:2" ht="14.25">
      <c r="A10">
        <v>9</v>
      </c>
      <c r="B10">
        <v>3880.4534</v>
      </c>
    </row>
    <row r="11" spans="1:2" ht="14.25">
      <c r="A11">
        <v>10</v>
      </c>
      <c r="B11">
        <v>3871.4617</v>
      </c>
    </row>
    <row r="12" spans="1:2" ht="14.25">
      <c r="A12">
        <v>11</v>
      </c>
      <c r="B12">
        <v>5322.0618</v>
      </c>
    </row>
    <row r="13" ht="14.25">
      <c r="A13">
        <v>12</v>
      </c>
    </row>
    <row r="14" spans="1:2" ht="14.25">
      <c r="A14" s="15" t="s">
        <v>20</v>
      </c>
      <c r="B14">
        <f>SUM(B2:B13)</f>
        <v>41943.220519999995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ibm</cp:lastModifiedBy>
  <cp:lastPrinted>2010-12-10T06:22:51Z</cp:lastPrinted>
  <dcterms:created xsi:type="dcterms:W3CDTF">2010-01-05T00:21:00Z</dcterms:created>
  <dcterms:modified xsi:type="dcterms:W3CDTF">2010-12-10T06:23:22Z</dcterms:modified>
  <cp:category/>
  <cp:version/>
  <cp:contentType/>
  <cp:contentStatus/>
</cp:coreProperties>
</file>