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15" activeTab="0"/>
  </bookViews>
  <sheets>
    <sheet name="附件2" sheetId="1" r:id="rId1"/>
    <sheet name="上月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<sst xmlns="http://schemas.openxmlformats.org/spreadsheetml/2006/main" count="39" uniqueCount="20">
  <si>
    <t>类型</t>
  </si>
  <si>
    <r>
      <t xml:space="preserve">    </t>
    </r>
    <r>
      <rPr>
        <b/>
        <sz val="10"/>
        <rFont val="宋体"/>
        <family val="0"/>
      </rPr>
      <t>一、福利彩票</t>
    </r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</si>
  <si>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</si>
  <si>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</t>
    </r>
    <r>
      <rPr>
        <b/>
        <sz val="10"/>
        <rFont val="宋体"/>
        <family val="0"/>
      </rPr>
      <t>三、合计</t>
    </r>
  </si>
  <si>
    <t>同比增长(%)</t>
  </si>
  <si>
    <t>环比增长(%)</t>
  </si>
  <si>
    <t>上年销售额</t>
  </si>
  <si>
    <t>本年销售额</t>
  </si>
  <si>
    <r>
      <t xml:space="preserve">          </t>
    </r>
    <r>
      <rPr>
        <sz val="10"/>
        <rFont val="宋体"/>
        <family val="0"/>
      </rPr>
      <t>（一）乐透型</t>
    </r>
  </si>
  <si>
    <r>
      <t xml:space="preserve">          </t>
    </r>
    <r>
      <rPr>
        <sz val="10"/>
        <rFont val="宋体"/>
        <family val="0"/>
      </rPr>
      <t>（一）乐透型</t>
    </r>
  </si>
  <si>
    <t>附件2：</t>
  </si>
  <si>
    <r>
      <t xml:space="preserve">          </t>
    </r>
    <r>
      <rPr>
        <sz val="10"/>
        <rFont val="宋体"/>
        <family val="0"/>
      </rPr>
      <t>（二）中福在线</t>
    </r>
  </si>
  <si>
    <r>
      <t xml:space="preserve">          </t>
    </r>
    <r>
      <rPr>
        <sz val="10"/>
        <rFont val="宋体"/>
        <family val="0"/>
      </rPr>
      <t>（三）网点即开型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</si>
  <si>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</si>
  <si>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（三）中福在线</t>
    </r>
  </si>
  <si>
    <r>
      <t xml:space="preserve">          </t>
    </r>
    <r>
      <rPr>
        <sz val="10"/>
        <rFont val="宋体"/>
        <family val="0"/>
      </rPr>
      <t>（四）网点即开型</t>
    </r>
  </si>
  <si>
    <t>本月</t>
  </si>
  <si>
    <t>本年累计</t>
  </si>
  <si>
    <r>
      <t xml:space="preserve">  2011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0"/>
      </rPr>
      <t>月全国各类型彩票销售情况表</t>
    </r>
  </si>
  <si>
    <r>
      <t>附件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第一列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</si>
</sst>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"/>
    <numFmt numFmtId="179" formatCode="0.0_ "/>
    <numFmt numFmtId="180" formatCode="0.00_);[Red]\(0.00\)"/>
    <numFmt numFmtId="181" formatCode="0.0000%"/>
  </numFmts>
  <fonts count="10">
    <font>
      <sz val="12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0"/>
    </font>
    <font>
      <b/>
      <sz val="10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6;&#25253;\2010\1\&#38468;&#2021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6;&#25253;\2010\2009-2010&#24320;&#20048;&#24425;-&#20013;&#31119;&#22312;&#32447;&#38144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图2"/>
    </sheetNames>
    <sheetDataSet>
      <sheetData sheetId="0">
        <row r="6">
          <cell r="B6">
            <v>62.6845923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4467.8527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26.125" style="0" customWidth="1"/>
    <col min="2" max="8" width="11.125" style="0" customWidth="1"/>
    <col min="9" max="10" width="9.50390625" style="9" bestFit="1" customWidth="1"/>
  </cols>
  <sheetData>
    <row r="1" ht="20.25" customHeight="1">
      <c r="A1" s="8" t="s">
        <v>10</v>
      </c>
    </row>
    <row r="2" spans="1:8" ht="20.25">
      <c r="A2" s="13" t="s">
        <v>18</v>
      </c>
      <c r="B2" s="13"/>
      <c r="C2" s="13"/>
      <c r="D2" s="13"/>
      <c r="E2" s="13"/>
      <c r="F2" s="13"/>
      <c r="G2" s="13"/>
      <c r="H2" s="13"/>
    </row>
    <row r="3" spans="1:8" ht="14.25">
      <c r="A3" s="1"/>
      <c r="B3" s="1"/>
      <c r="C3" s="1"/>
      <c r="D3" s="2"/>
      <c r="E3" s="2"/>
      <c r="F3" s="1"/>
      <c r="G3" s="1"/>
      <c r="H3" s="1"/>
    </row>
    <row r="4" spans="1:8" ht="24.75" customHeight="1">
      <c r="A4" s="14" t="s">
        <v>0</v>
      </c>
      <c r="B4" s="15" t="s">
        <v>16</v>
      </c>
      <c r="C4" s="16"/>
      <c r="D4" s="16"/>
      <c r="E4" s="17"/>
      <c r="F4" s="14" t="s">
        <v>17</v>
      </c>
      <c r="G4" s="14"/>
      <c r="H4" s="14"/>
    </row>
    <row r="5" spans="1:8" ht="24.75" customHeight="1">
      <c r="A5" s="14"/>
      <c r="B5" s="3" t="s">
        <v>7</v>
      </c>
      <c r="C5" s="3" t="s">
        <v>6</v>
      </c>
      <c r="D5" s="4" t="s">
        <v>4</v>
      </c>
      <c r="E5" s="4" t="s">
        <v>5</v>
      </c>
      <c r="F5" s="3" t="s">
        <v>7</v>
      </c>
      <c r="G5" s="3" t="s">
        <v>6</v>
      </c>
      <c r="H5" s="4" t="s">
        <v>4</v>
      </c>
    </row>
    <row r="6" spans="1:8" ht="24.75" customHeight="1">
      <c r="A6" s="7" t="s">
        <v>1</v>
      </c>
      <c r="B6" s="6">
        <f>SUM(B7:B9)</f>
        <v>93.22497376079998</v>
      </c>
      <c r="C6" s="6">
        <f>SUM(C7:C9)</f>
        <v>75.3003995696</v>
      </c>
      <c r="D6" s="4">
        <f aca="true" t="shared" si="0" ref="D6:D18">(B6-C6)/C6</f>
        <v>0.23804089080074978</v>
      </c>
      <c r="E6" s="4">
        <f>(B6-'上月'!B2)/'上月'!B2</f>
        <v>-0.0891054942302151</v>
      </c>
      <c r="F6" s="6">
        <f>SUM(F7:F9)</f>
        <v>93.22497376079998</v>
      </c>
      <c r="G6" s="6">
        <f>SUM(G7:G9)</f>
        <v>75.3003995696</v>
      </c>
      <c r="H6" s="4">
        <f aca="true" t="shared" si="1" ref="H6:H18">(F6-G6)/G6</f>
        <v>0.23804089080074978</v>
      </c>
    </row>
    <row r="7" spans="1:8" ht="24.75" customHeight="1">
      <c r="A7" s="5" t="s">
        <v>8</v>
      </c>
      <c r="B7" s="6">
        <v>67.87415601999999</v>
      </c>
      <c r="C7" s="6">
        <f>'[1]附件1'!$B$6+'[2]Sheet1'!$E$15/10000</f>
        <v>63.13137757</v>
      </c>
      <c r="D7" s="4">
        <f t="shared" si="0"/>
        <v>0.0751255339667062</v>
      </c>
      <c r="E7" s="4">
        <f>(B7-'上月'!B3)/'上月'!B3</f>
        <v>-0.06321489011918976</v>
      </c>
      <c r="F7" s="6">
        <v>67.87415601999999</v>
      </c>
      <c r="G7" s="6">
        <f>'[1]附件1'!$B$6+'[2]Sheet1'!$E$15/10000</f>
        <v>63.13137757</v>
      </c>
      <c r="H7" s="4">
        <f t="shared" si="1"/>
        <v>0.0751255339667062</v>
      </c>
    </row>
    <row r="8" spans="1:8" ht="24.75" customHeight="1">
      <c r="A8" s="5" t="s">
        <v>11</v>
      </c>
      <c r="B8" s="6">
        <v>12.9830965508</v>
      </c>
      <c r="C8" s="6">
        <v>4.4106069996</v>
      </c>
      <c r="D8" s="4">
        <f t="shared" si="0"/>
        <v>1.9436076603463976</v>
      </c>
      <c r="E8" s="4">
        <f>(B8-'上月'!B4)/'上月'!B4</f>
        <v>0.052516245906264525</v>
      </c>
      <c r="F8" s="6">
        <v>12.9830965508</v>
      </c>
      <c r="G8" s="6">
        <v>4.4106069996</v>
      </c>
      <c r="H8" s="4">
        <f t="shared" si="1"/>
        <v>1.9436076603463976</v>
      </c>
    </row>
    <row r="9" spans="1:8" ht="24.75" customHeight="1">
      <c r="A9" s="5" t="s">
        <v>12</v>
      </c>
      <c r="B9" s="6">
        <v>12.36772119</v>
      </c>
      <c r="C9" s="6">
        <v>7.758414999999999</v>
      </c>
      <c r="D9" s="4">
        <f t="shared" si="0"/>
        <v>0.5941041037376835</v>
      </c>
      <c r="E9" s="4">
        <f>(B9-'上月'!B5)/'上月'!B5</f>
        <v>-0.29547847803056887</v>
      </c>
      <c r="F9" s="6">
        <v>12.36772119</v>
      </c>
      <c r="G9" s="6">
        <v>7.758414999999999</v>
      </c>
      <c r="H9" s="4">
        <f t="shared" si="1"/>
        <v>0.5941041037376835</v>
      </c>
    </row>
    <row r="10" spans="1:8" ht="24.75" customHeight="1">
      <c r="A10" s="7" t="s">
        <v>2</v>
      </c>
      <c r="B10" s="6">
        <f>SUM(B11:B13)</f>
        <v>66.86727429</v>
      </c>
      <c r="C10" s="6">
        <f>SUM(C11:C13)</f>
        <v>51.6865342</v>
      </c>
      <c r="D10" s="4">
        <f t="shared" si="0"/>
        <v>0.2937078356087571</v>
      </c>
      <c r="E10" s="4">
        <f>(B10-'上月'!B6)/'上月'!B6</f>
        <v>-0.03855085459617562</v>
      </c>
      <c r="F10" s="6">
        <f>SUM(F11:F13)</f>
        <v>66.86727429</v>
      </c>
      <c r="G10" s="6">
        <f>SUM(G11:G13)</f>
        <v>51.6865342</v>
      </c>
      <c r="H10" s="4">
        <f t="shared" si="1"/>
        <v>0.2937078356087571</v>
      </c>
    </row>
    <row r="11" spans="1:8" ht="24.75" customHeight="1">
      <c r="A11" s="5" t="s">
        <v>9</v>
      </c>
      <c r="B11" s="6">
        <v>35.24046791</v>
      </c>
      <c r="C11" s="6">
        <v>35.76634496</v>
      </c>
      <c r="D11" s="4">
        <f t="shared" si="0"/>
        <v>-0.014703125258902562</v>
      </c>
      <c r="E11" s="4">
        <f>(B11-'上月'!B7)/'上月'!B7</f>
        <v>-0.014673247550570466</v>
      </c>
      <c r="F11" s="6">
        <v>35.24046791</v>
      </c>
      <c r="G11" s="6">
        <v>35.76634496</v>
      </c>
      <c r="H11" s="4">
        <f t="shared" si="1"/>
        <v>-0.014703125258902562</v>
      </c>
    </row>
    <row r="12" spans="1:8" ht="24.75" customHeight="1">
      <c r="A12" s="5" t="s">
        <v>13</v>
      </c>
      <c r="B12" s="6">
        <v>18.53802838</v>
      </c>
      <c r="C12" s="6">
        <v>5.76183524</v>
      </c>
      <c r="D12" s="4">
        <f t="shared" si="0"/>
        <v>2.217382588676729</v>
      </c>
      <c r="E12" s="4">
        <f>(B12-'上月'!B8)/'上月'!B8</f>
        <v>0.0768446555095998</v>
      </c>
      <c r="F12" s="6">
        <v>18.53802838</v>
      </c>
      <c r="G12" s="6">
        <v>5.76183524</v>
      </c>
      <c r="H12" s="4">
        <f t="shared" si="1"/>
        <v>2.217382588676729</v>
      </c>
    </row>
    <row r="13" spans="1:8" ht="24.75" customHeight="1">
      <c r="A13" s="5" t="s">
        <v>12</v>
      </c>
      <c r="B13" s="6">
        <v>13.088778</v>
      </c>
      <c r="C13" s="6">
        <v>10.158354</v>
      </c>
      <c r="D13" s="4">
        <f t="shared" si="0"/>
        <v>0.2884742941622236</v>
      </c>
      <c r="E13" s="4">
        <f>(B13-'上月'!B9)/'上月'!B9</f>
        <v>-0.20999783438318664</v>
      </c>
      <c r="F13" s="6">
        <v>13.088778</v>
      </c>
      <c r="G13" s="6">
        <v>10.158354</v>
      </c>
      <c r="H13" s="4">
        <f t="shared" si="1"/>
        <v>0.2884742941622236</v>
      </c>
    </row>
    <row r="14" spans="1:8" ht="24.75" customHeight="1">
      <c r="A14" s="7" t="s">
        <v>3</v>
      </c>
      <c r="B14" s="6">
        <f>B6+B10</f>
        <v>160.09224805079998</v>
      </c>
      <c r="C14" s="6">
        <f>C6+C10</f>
        <v>126.9869337696</v>
      </c>
      <c r="D14" s="4">
        <f t="shared" si="0"/>
        <v>0.26069858763000714</v>
      </c>
      <c r="E14" s="4">
        <f>(B14-'上月'!B10)/'上月'!B10</f>
        <v>-0.06865091689357573</v>
      </c>
      <c r="F14" s="6">
        <f>F6+F10</f>
        <v>160.09224805079998</v>
      </c>
      <c r="G14" s="6">
        <f>G6+G10</f>
        <v>126.9869337696</v>
      </c>
      <c r="H14" s="4">
        <f t="shared" si="1"/>
        <v>0.26069858763000714</v>
      </c>
    </row>
    <row r="15" spans="1:9" ht="24.75" customHeight="1">
      <c r="A15" s="5" t="s">
        <v>9</v>
      </c>
      <c r="B15" s="6">
        <f>B7+B11</f>
        <v>103.11462393</v>
      </c>
      <c r="C15" s="6">
        <f>C7+C11</f>
        <v>98.89772253</v>
      </c>
      <c r="D15" s="4">
        <f t="shared" si="0"/>
        <v>0.04263901424748004</v>
      </c>
      <c r="E15" s="4">
        <f>(B15-'上月'!B11)/'上月'!B11</f>
        <v>-0.04717246966694694</v>
      </c>
      <c r="F15" s="6">
        <f>F7+F11</f>
        <v>103.11462393</v>
      </c>
      <c r="G15" s="6">
        <f>G7+G11</f>
        <v>98.89772253</v>
      </c>
      <c r="H15" s="4">
        <f t="shared" si="1"/>
        <v>0.04263901424748004</v>
      </c>
      <c r="I15" s="9">
        <f>F15/$F$14</f>
        <v>0.6440950463590216</v>
      </c>
    </row>
    <row r="16" spans="1:9" ht="24.75" customHeight="1">
      <c r="A16" s="5" t="s">
        <v>13</v>
      </c>
      <c r="B16" s="6">
        <f>B12</f>
        <v>18.53802838</v>
      </c>
      <c r="C16" s="6">
        <f>C12</f>
        <v>5.76183524</v>
      </c>
      <c r="D16" s="4">
        <f t="shared" si="0"/>
        <v>2.217382588676729</v>
      </c>
      <c r="E16" s="4">
        <f>(B16-'上月'!B12)/'上月'!B12</f>
        <v>0.0768446555095998</v>
      </c>
      <c r="F16" s="6">
        <f>F12</f>
        <v>18.53802838</v>
      </c>
      <c r="G16" s="6">
        <f>G12</f>
        <v>5.76183524</v>
      </c>
      <c r="H16" s="4">
        <f t="shared" si="1"/>
        <v>2.217382588676729</v>
      </c>
      <c r="I16" s="9">
        <f>F16/$F$14</f>
        <v>0.11579591520332433</v>
      </c>
    </row>
    <row r="17" spans="1:10" ht="24.75" customHeight="1">
      <c r="A17" s="5" t="s">
        <v>14</v>
      </c>
      <c r="B17" s="6">
        <f>B8</f>
        <v>12.9830965508</v>
      </c>
      <c r="C17" s="6">
        <f>C8</f>
        <v>4.4106069996</v>
      </c>
      <c r="D17" s="4">
        <f t="shared" si="0"/>
        <v>1.9436076603463976</v>
      </c>
      <c r="E17" s="4">
        <f>(B17-'上月'!B13)/'上月'!B13</f>
        <v>0.052516245906264525</v>
      </c>
      <c r="F17" s="6">
        <f>F8</f>
        <v>12.9830965508</v>
      </c>
      <c r="G17" s="6">
        <f>G8</f>
        <v>4.4106069996</v>
      </c>
      <c r="H17" s="4">
        <f t="shared" si="1"/>
        <v>1.9436076603463976</v>
      </c>
      <c r="I17" s="9">
        <f>F17/$F$14</f>
        <v>0.08109759659743326</v>
      </c>
      <c r="J17" s="12">
        <f>I17+I18</f>
        <v>0.24010903843765416</v>
      </c>
    </row>
    <row r="18" spans="1:10" ht="24.75" customHeight="1">
      <c r="A18" s="5" t="s">
        <v>15</v>
      </c>
      <c r="B18" s="6">
        <f>B9+B13</f>
        <v>25.45649919</v>
      </c>
      <c r="C18" s="6">
        <f>C9+C13</f>
        <v>17.916769</v>
      </c>
      <c r="D18" s="4">
        <f t="shared" si="0"/>
        <v>0.4208197465737266</v>
      </c>
      <c r="E18" s="4">
        <f>(B18-'上月'!B14)/'上月'!B14</f>
        <v>-0.2539741080983676</v>
      </c>
      <c r="F18" s="6">
        <f>F9+F13</f>
        <v>25.45649919</v>
      </c>
      <c r="G18" s="6">
        <f>G9+G13</f>
        <v>17.916769</v>
      </c>
      <c r="H18" s="4">
        <f t="shared" si="1"/>
        <v>0.4208197465737266</v>
      </c>
      <c r="I18" s="9">
        <f>F18/$F$14</f>
        <v>0.1590114418402209</v>
      </c>
      <c r="J18" s="12"/>
    </row>
  </sheetData>
  <mergeCells count="5">
    <mergeCell ref="J17:J18"/>
    <mergeCell ref="A2:H2"/>
    <mergeCell ref="A4:A5"/>
    <mergeCell ref="F4:H4"/>
    <mergeCell ref="B4:E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F14" sqref="F14"/>
    </sheetView>
  </sheetViews>
  <sheetFormatPr defaultColWidth="9.00390625" defaultRowHeight="14.25"/>
  <cols>
    <col min="1" max="1" width="19.125" style="0" bestFit="1" customWidth="1"/>
    <col min="2" max="2" width="9.875" style="10" customWidth="1"/>
  </cols>
  <sheetData>
    <row r="1" ht="14.25">
      <c r="B1" s="11" t="s">
        <v>19</v>
      </c>
    </row>
    <row r="2" spans="1:2" ht="18" customHeight="1">
      <c r="A2" s="7" t="s">
        <v>1</v>
      </c>
      <c r="B2" s="6">
        <v>102.34442426680002</v>
      </c>
    </row>
    <row r="3" spans="1:2" ht="18" customHeight="1">
      <c r="A3" s="5" t="s">
        <v>8</v>
      </c>
      <c r="B3" s="6">
        <v>72.45434978000003</v>
      </c>
    </row>
    <row r="4" spans="1:2" ht="18" customHeight="1">
      <c r="A4" s="5" t="s">
        <v>11</v>
      </c>
      <c r="B4" s="6">
        <v>12.335293256800004</v>
      </c>
    </row>
    <row r="5" spans="1:2" ht="18" customHeight="1">
      <c r="A5" s="5" t="s">
        <v>12</v>
      </c>
      <c r="B5" s="6">
        <v>17.554781229999996</v>
      </c>
    </row>
    <row r="6" spans="1:2" ht="18" customHeight="1">
      <c r="A6" s="7" t="s">
        <v>2</v>
      </c>
      <c r="B6" s="6">
        <v>69.54842552999997</v>
      </c>
    </row>
    <row r="7" spans="1:2" ht="18" customHeight="1">
      <c r="A7" s="5" t="s">
        <v>9</v>
      </c>
      <c r="B7" s="6">
        <v>35.76526043000001</v>
      </c>
    </row>
    <row r="8" spans="1:2" ht="18" customHeight="1">
      <c r="A8" s="5" t="s">
        <v>13</v>
      </c>
      <c r="B8" s="6">
        <v>17.21513709999997</v>
      </c>
    </row>
    <row r="9" spans="1:2" ht="18" customHeight="1">
      <c r="A9" s="5" t="s">
        <v>12</v>
      </c>
      <c r="B9" s="6">
        <v>16.568027999999998</v>
      </c>
    </row>
    <row r="10" spans="1:2" ht="18" customHeight="1">
      <c r="A10" s="7" t="s">
        <v>3</v>
      </c>
      <c r="B10" s="6">
        <v>171.8928497968</v>
      </c>
    </row>
    <row r="11" spans="1:2" ht="18" customHeight="1">
      <c r="A11" s="5" t="s">
        <v>9</v>
      </c>
      <c r="B11" s="6">
        <v>108.21961021000004</v>
      </c>
    </row>
    <row r="12" spans="1:2" ht="18" customHeight="1">
      <c r="A12" s="5" t="s">
        <v>13</v>
      </c>
      <c r="B12" s="6">
        <v>17.21513709999997</v>
      </c>
    </row>
    <row r="13" spans="1:2" ht="18" customHeight="1">
      <c r="A13" s="5" t="s">
        <v>14</v>
      </c>
      <c r="B13" s="6">
        <v>12.335293256800004</v>
      </c>
    </row>
    <row r="14" spans="1:2" ht="18" customHeight="1">
      <c r="A14" s="5" t="s">
        <v>15</v>
      </c>
      <c r="B14" s="6">
        <v>34.122809229999994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ibm</cp:lastModifiedBy>
  <cp:lastPrinted>2011-02-17T01:26:00Z</cp:lastPrinted>
  <dcterms:created xsi:type="dcterms:W3CDTF">2010-01-05T00:21:00Z</dcterms:created>
  <dcterms:modified xsi:type="dcterms:W3CDTF">2011-02-17T01:27:08Z</dcterms:modified>
  <cp:category/>
  <cp:version/>
  <cp:contentType/>
  <cp:contentStatus/>
</cp:coreProperties>
</file>