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<sst xmlns="http://schemas.openxmlformats.org/spreadsheetml/2006/main" count="25" uniqueCount="18">
  <si>
    <t>附件2：</t>
  </si>
  <si>
    <r>
      <t xml:space="preserve">  2012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11</t>
    </r>
    <r>
      <rPr>
        <sz val="16"/>
        <rFont val="黑体"/>
        <family val="0"/>
      </rPr>
      <t>月全国各类型彩票销售情况表</t>
    </r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</si>
  <si>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</si>
  <si>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</si>
  <si>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</si>
  <si>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</si>
  <si>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</si>
  <si>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</si>
  <si>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</si>
  <si>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t xml:space="preserve">    </t>
    </r>
    <r>
      <rPr>
        <b/>
        <sz val="10"/>
        <rFont val="宋体"/>
        <family val="0"/>
      </rPr>
      <t>一、福利彩票</t>
    </r>
  </si>
  <si>
    <r>
      <t xml:space="preserve">          </t>
    </r>
    <r>
      <rPr>
        <sz val="10"/>
        <rFont val="宋体"/>
        <family val="0"/>
      </rPr>
      <t>（一）乐透数字型</t>
    </r>
  </si>
  <si>
    <r>
      <t xml:space="preserve">          </t>
    </r>
    <r>
      <rPr>
        <sz val="10"/>
        <rFont val="宋体"/>
        <family val="0"/>
      </rPr>
      <t>（二）即开型</t>
    </r>
  </si>
  <si>
    <r>
      <t xml:space="preserve">          </t>
    </r>
    <r>
      <rPr>
        <sz val="10"/>
        <rFont val="宋体"/>
        <family val="0"/>
      </rPr>
      <t>（三）视频型</t>
    </r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</si>
  <si>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</si>
  <si>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</si>
  <si>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（三）即开型</t>
    </r>
  </si>
  <si>
    <r>
      <t xml:space="preserve">    </t>
    </r>
    <r>
      <rPr>
        <b/>
        <sz val="10"/>
        <rFont val="宋体"/>
        <family val="0"/>
      </rPr>
      <t>三、合计</t>
    </r>
  </si>
  <si>
    <r>
      <t xml:space="preserve">          </t>
    </r>
    <r>
      <rPr>
        <sz val="10"/>
        <rFont val="宋体"/>
        <family val="0"/>
      </rPr>
      <t>（四）视频型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</si>
</sst>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%"/>
  </numFmts>
  <fonts count="10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6"/>
      <name val="Times New Roman"/>
      <family val="1"/>
    </font>
    <font>
      <sz val="16"/>
      <name val="黑体"/>
      <family val="0"/>
    </font>
    <font>
      <sz val="10"/>
      <name val="黑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1">
        <row r="2">
          <cell r="B2">
            <v>120.2315621174</v>
          </cell>
        </row>
        <row r="3">
          <cell r="B3">
            <v>85.62021038</v>
          </cell>
        </row>
        <row r="4">
          <cell r="B4">
            <v>20.365049637400002</v>
          </cell>
        </row>
        <row r="5">
          <cell r="B5">
            <v>14.246302099999994</v>
          </cell>
        </row>
        <row r="6">
          <cell r="B6">
            <v>95.15019383</v>
          </cell>
        </row>
        <row r="7">
          <cell r="B7">
            <v>60.65980623</v>
          </cell>
        </row>
        <row r="8">
          <cell r="B8">
            <v>21.692356099999994</v>
          </cell>
        </row>
        <row r="9">
          <cell r="B9">
            <v>12.7980315</v>
          </cell>
        </row>
        <row r="10">
          <cell r="B10">
            <v>215.3817559474</v>
          </cell>
        </row>
        <row r="11">
          <cell r="B11">
            <v>146.28001661000002</v>
          </cell>
        </row>
        <row r="12">
          <cell r="B12">
            <v>21.692356099999994</v>
          </cell>
        </row>
        <row r="13">
          <cell r="B13">
            <v>20.365049637400002</v>
          </cell>
        </row>
        <row r="14">
          <cell r="B14">
            <v>27.044333599999995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23" sqref="A23"/>
    </sheetView>
  </sheetViews>
  <sheetFormatPr defaultColWidth="9.00390625" defaultRowHeight="14.25"/>
  <cols>
    <col min="1" max="1" width="18.50390625" style="0" customWidth="1"/>
  </cols>
  <sheetData>
    <row r="1" ht="18.75">
      <c r="A1" s="1" t="s">
        <v>0</v>
      </c>
    </row>
    <row r="2" spans="1:8" ht="20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/>
      <c r="B3" s="3"/>
      <c r="C3" s="3"/>
      <c r="D3" s="4"/>
      <c r="E3" s="4"/>
      <c r="F3" s="3"/>
      <c r="G3" s="3"/>
      <c r="H3" s="3"/>
    </row>
    <row r="4" spans="1:8" ht="14.25">
      <c r="A4" s="5" t="s">
        <v>2</v>
      </c>
      <c r="B4" s="6" t="s">
        <v>3</v>
      </c>
      <c r="C4" s="7"/>
      <c r="D4" s="7"/>
      <c r="E4" s="8"/>
      <c r="F4" s="5" t="s">
        <v>4</v>
      </c>
      <c r="G4" s="5"/>
      <c r="H4" s="5"/>
    </row>
    <row r="5" spans="1:8" ht="14.25">
      <c r="A5" s="5"/>
      <c r="B5" s="9" t="s">
        <v>5</v>
      </c>
      <c r="C5" s="9" t="s">
        <v>6</v>
      </c>
      <c r="D5" s="10" t="s">
        <v>7</v>
      </c>
      <c r="E5" s="10" t="s">
        <v>8</v>
      </c>
      <c r="F5" s="9" t="s">
        <v>5</v>
      </c>
      <c r="G5" s="9" t="s">
        <v>6</v>
      </c>
      <c r="H5" s="10" t="s">
        <v>7</v>
      </c>
    </row>
    <row r="6" spans="1:8" ht="14.25">
      <c r="A6" s="11" t="s">
        <v>9</v>
      </c>
      <c r="B6" s="12">
        <f>SUM(B7:B9)</f>
        <v>128.67927197000003</v>
      </c>
      <c r="C6" s="12">
        <f>SUM(C7:C9)</f>
        <v>118.63634904909999</v>
      </c>
      <c r="D6" s="13">
        <f aca="true" t="shared" si="0" ref="D6:D16">(B6-C6)/C6</f>
        <v>0.08465300054659958</v>
      </c>
      <c r="E6" s="13">
        <f>(B6-'[1]上月'!B2)/'[1]上月'!B2</f>
        <v>0.07026199862854039</v>
      </c>
      <c r="F6" s="12">
        <v>1359.6674377772001</v>
      </c>
      <c r="G6" s="12">
        <f>SUM(G7:G9)</f>
        <v>1149.29142083518</v>
      </c>
      <c r="H6" s="13">
        <f aca="true" t="shared" si="1" ref="H6:H16">(F6-G6)/G6</f>
        <v>0.18304845327144426</v>
      </c>
    </row>
    <row r="7" spans="1:8" ht="14.25">
      <c r="A7" s="14" t="s">
        <v>10</v>
      </c>
      <c r="B7" s="12">
        <v>91.74599857000003</v>
      </c>
      <c r="C7" s="12">
        <v>86.51548668</v>
      </c>
      <c r="D7" s="13">
        <f t="shared" si="0"/>
        <v>0.06045752143019709</v>
      </c>
      <c r="E7" s="13">
        <f>(B7-'[1]上月'!B3)/'[1]上月'!B3</f>
        <v>0.07154605393764535</v>
      </c>
      <c r="F7" s="12">
        <v>980.65378859</v>
      </c>
      <c r="G7" s="12">
        <v>814.3521832099999</v>
      </c>
      <c r="H7" s="13">
        <f t="shared" si="1"/>
        <v>0.20421337206277898</v>
      </c>
    </row>
    <row r="8" spans="1:8" ht="14.25">
      <c r="A8" s="14" t="s">
        <v>11</v>
      </c>
      <c r="B8" s="12">
        <v>15.9332734</v>
      </c>
      <c r="C8" s="12">
        <v>16.68800976</v>
      </c>
      <c r="D8" s="13">
        <f>(B8-C8)/C8</f>
        <v>-0.045226265495664525</v>
      </c>
      <c r="E8" s="13">
        <f>(B8-'[1]上月'!B5)/'[1]上月'!B5</f>
        <v>0.11841467969431911</v>
      </c>
      <c r="F8" s="12">
        <v>177.36327702000003</v>
      </c>
      <c r="G8" s="12">
        <v>181.54245755</v>
      </c>
      <c r="H8" s="13">
        <f>(F8-G8)/G8</f>
        <v>-0.023020402975700315</v>
      </c>
    </row>
    <row r="9" spans="1:8" ht="14.25">
      <c r="A9" s="14" t="s">
        <v>12</v>
      </c>
      <c r="B9" s="15">
        <v>21</v>
      </c>
      <c r="C9" s="12">
        <v>15.432852609100001</v>
      </c>
      <c r="D9" s="13">
        <f>(B9-C9)/C9</f>
        <v>0.36073352943300474</v>
      </c>
      <c r="E9" s="13">
        <f>(B9-'[1]上月'!B4)/'[1]上月'!B4</f>
        <v>0.031178434322788214</v>
      </c>
      <c r="F9" s="12">
        <v>201.66381034799997</v>
      </c>
      <c r="G9" s="12">
        <v>153.39678007518</v>
      </c>
      <c r="H9" s="13">
        <f>(F9-G9)/G9</f>
        <v>0.31465478120964613</v>
      </c>
    </row>
    <row r="10" spans="1:8" ht="14.25">
      <c r="A10" s="11" t="s">
        <v>13</v>
      </c>
      <c r="B10" s="12">
        <f>SUM(B11:B13)</f>
        <v>108.37946665</v>
      </c>
      <c r="C10" s="12">
        <v>91.44</v>
      </c>
      <c r="D10" s="13">
        <f t="shared" si="0"/>
        <v>0.18525225995188102</v>
      </c>
      <c r="E10" s="13">
        <f>(B10-'[1]上月'!B6)/'[1]上月'!B6</f>
        <v>0.13903568965541002</v>
      </c>
      <c r="F10" s="12">
        <f>SUM(F11:F13)</f>
        <v>987.54780095</v>
      </c>
      <c r="G10" s="12">
        <v>841.73</v>
      </c>
      <c r="H10" s="13">
        <f t="shared" si="1"/>
        <v>0.17323583684792035</v>
      </c>
    </row>
    <row r="11" spans="1:8" ht="14.25">
      <c r="A11" s="14" t="s">
        <v>10</v>
      </c>
      <c r="B11" s="16">
        <v>65.54807181</v>
      </c>
      <c r="C11" s="12">
        <v>54.32411679999995</v>
      </c>
      <c r="D11" s="13">
        <f t="shared" si="0"/>
        <v>0.2066109063737242</v>
      </c>
      <c r="E11" s="13">
        <f>(B11-'[1]上月'!B7)/'[1]上月'!B7</f>
        <v>0.08058491913847307</v>
      </c>
      <c r="F11" s="12">
        <v>583.6568679100001</v>
      </c>
      <c r="G11" s="12">
        <v>462.9293426599999</v>
      </c>
      <c r="H11" s="13">
        <f t="shared" si="1"/>
        <v>0.26079039310037627</v>
      </c>
    </row>
    <row r="12" spans="1:8" ht="14.25">
      <c r="A12" s="14" t="s">
        <v>14</v>
      </c>
      <c r="B12" s="16">
        <v>29.659447840000002</v>
      </c>
      <c r="C12" s="12">
        <v>19.951579239999926</v>
      </c>
      <c r="D12" s="13">
        <f t="shared" si="0"/>
        <v>0.48657143794097535</v>
      </c>
      <c r="E12" s="13">
        <f>(B12-'[1]上月'!B8)/'[1]上月'!B8</f>
        <v>0.3672764591947672</v>
      </c>
      <c r="F12" s="12">
        <v>243.12824554</v>
      </c>
      <c r="G12" s="12">
        <v>197.7053823</v>
      </c>
      <c r="H12" s="13">
        <f t="shared" si="1"/>
        <v>0.2297502612805701</v>
      </c>
    </row>
    <row r="13" spans="1:8" ht="14.25">
      <c r="A13" s="14" t="s">
        <v>15</v>
      </c>
      <c r="B13" s="16">
        <v>13.171947</v>
      </c>
      <c r="C13" s="12">
        <v>17.170917</v>
      </c>
      <c r="D13" s="13">
        <f t="shared" si="0"/>
        <v>-0.23289204647602688</v>
      </c>
      <c r="E13" s="13">
        <f>(B13-'[1]上月'!B9)/'[1]上月'!B9</f>
        <v>0.029216641637426734</v>
      </c>
      <c r="F13" s="16">
        <v>160.7626875</v>
      </c>
      <c r="G13" s="12">
        <v>181.0893</v>
      </c>
      <c r="H13" s="13">
        <f t="shared" si="1"/>
        <v>-0.11224634752025663</v>
      </c>
    </row>
    <row r="14" spans="1:8" ht="14.25">
      <c r="A14" s="11" t="s">
        <v>16</v>
      </c>
      <c r="B14" s="12">
        <f>B6+B10</f>
        <v>237.05873862000004</v>
      </c>
      <c r="C14" s="12">
        <f>C6+C10</f>
        <v>210.07634904909997</v>
      </c>
      <c r="D14" s="13">
        <f t="shared" si="0"/>
        <v>0.1284408725353163</v>
      </c>
      <c r="E14" s="13">
        <f>(B14-'[1]上月'!B10)/'[1]上月'!B10</f>
        <v>0.10064446998887848</v>
      </c>
      <c r="F14" s="12">
        <f>F6+F10</f>
        <v>2347.2152387272</v>
      </c>
      <c r="G14" s="12">
        <f>G6+G10</f>
        <v>1991.02142083518</v>
      </c>
      <c r="H14" s="13">
        <f t="shared" si="1"/>
        <v>0.17890004304554707</v>
      </c>
    </row>
    <row r="15" spans="1:8" ht="14.25">
      <c r="A15" s="14" t="s">
        <v>10</v>
      </c>
      <c r="B15" s="12">
        <f>B7+B11</f>
        <v>157.29407038000002</v>
      </c>
      <c r="C15" s="12">
        <f>C7+C11</f>
        <v>140.83960347999994</v>
      </c>
      <c r="D15" s="13">
        <f t="shared" si="0"/>
        <v>0.1168312498290775</v>
      </c>
      <c r="E15" s="13">
        <f>(B15-'[1]上月'!B11)/'[1]上月'!B11</f>
        <v>0.07529431582828422</v>
      </c>
      <c r="F15" s="12">
        <f>F7+F11</f>
        <v>1564.3106565</v>
      </c>
      <c r="G15" s="12">
        <f>G7+G11</f>
        <v>1277.2815258699998</v>
      </c>
      <c r="H15" s="13">
        <f t="shared" si="1"/>
        <v>0.22471876780218442</v>
      </c>
    </row>
    <row r="16" spans="1:8" ht="14.25">
      <c r="A16" s="14" t="s">
        <v>14</v>
      </c>
      <c r="B16" s="12">
        <f>B12</f>
        <v>29.659447840000002</v>
      </c>
      <c r="C16" s="12">
        <f>C12</f>
        <v>19.951579239999926</v>
      </c>
      <c r="D16" s="13">
        <f t="shared" si="0"/>
        <v>0.48657143794097535</v>
      </c>
      <c r="E16" s="13">
        <f>(B16-'[1]上月'!B12)/'[1]上月'!B12</f>
        <v>0.3672764591947672</v>
      </c>
      <c r="F16" s="12">
        <f>F12</f>
        <v>243.12824554</v>
      </c>
      <c r="G16" s="12">
        <f>G12</f>
        <v>197.7053823</v>
      </c>
      <c r="H16" s="13">
        <f t="shared" si="1"/>
        <v>0.2297502612805701</v>
      </c>
    </row>
    <row r="17" spans="1:8" ht="14.25">
      <c r="A17" s="14" t="s">
        <v>15</v>
      </c>
      <c r="B17" s="12">
        <f>B8+B13</f>
        <v>29.1052204</v>
      </c>
      <c r="C17" s="12">
        <f>C8+C13</f>
        <v>33.85892676</v>
      </c>
      <c r="D17" s="13">
        <f>(B17-C17)/C17</f>
        <v>-0.14039743178203448</v>
      </c>
      <c r="E17" s="13">
        <f>(B17-'[1]上月'!B14)/'[1]上月'!B14</f>
        <v>0.07620401487726088</v>
      </c>
      <c r="F17" s="12">
        <f>F8+F13</f>
        <v>338.12596452</v>
      </c>
      <c r="G17" s="12">
        <f>G8+G13</f>
        <v>362.63175755</v>
      </c>
      <c r="H17" s="13">
        <f>(F17-G17)/G17</f>
        <v>-0.06757762529008803</v>
      </c>
    </row>
    <row r="18" spans="1:8" ht="14.25">
      <c r="A18" s="14" t="s">
        <v>17</v>
      </c>
      <c r="B18" s="12">
        <f>B9</f>
        <v>21</v>
      </c>
      <c r="C18" s="12">
        <f>C9</f>
        <v>15.432852609100001</v>
      </c>
      <c r="D18" s="13">
        <f>(B18-C18)/C18</f>
        <v>0.36073352943300474</v>
      </c>
      <c r="E18" s="13">
        <f>(B18-'[1]上月'!B13)/'[1]上月'!B13</f>
        <v>0.031178434322788214</v>
      </c>
      <c r="F18" s="12">
        <f>F9</f>
        <v>201.66381034799997</v>
      </c>
      <c r="G18" s="12">
        <f>G9</f>
        <v>153.39678007518</v>
      </c>
      <c r="H18" s="13">
        <f>(F18-G18)/G18</f>
        <v>0.31465478120964613</v>
      </c>
    </row>
  </sheetData>
  <mergeCells count="4">
    <mergeCell ref="A2:H2"/>
    <mergeCell ref="A4:A5"/>
    <mergeCell ref="B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2012-12-20T01:05:36Z</dcterms:modified>
  <cp:category/>
  <cp:version/>
  <cp:contentType/>
  <cp:contentStatus/>
</cp:coreProperties>
</file>