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附件1" sheetId="1" r:id="rId1"/>
    <sheet name="附件2" sheetId="2" r:id="rId2"/>
    <sheet name="附件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<sst xmlns="http://schemas.openxmlformats.org/spreadsheetml/2006/main" count="118" uniqueCount="89">
  <si>
    <t>附件1：</t>
  </si>
  <si>
    <r>
      <t>2013</t>
    </r>
    <r>
      <rPr>
        <sz val="16"/>
        <rFont val="黑体"/>
        <family val="0"/>
      </rPr>
      <t>年全国彩票销售情况表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</si>
  <si>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</si>
  <si>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</si>
  <si>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</si>
  <si>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</si>
  <si>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</si>
  <si>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</si>
  <si>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</si>
  <si>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</si>
  <si>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</si>
  <si>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</si>
  <si>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</si>
  <si>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</si>
  <si>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</si>
  <si>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</si>
  <si>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</si>
  <si>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</si>
  <si>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</si>
  <si>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</si>
  <si>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</si>
  <si>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</si>
  <si>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</si>
  <si>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</si>
  <si>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</si>
  <si>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</si>
  <si>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</si>
  <si>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2013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</si>
  <si>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</si>
  <si>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</si>
  <si>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</si>
  <si>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</si>
  <si>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</si>
  <si>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</si>
  <si>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</si>
  <si>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</si>
  <si>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</si>
  <si>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</si>
  <si>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</si>
  <si>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</si>
  <si>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</si>
  <si>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</si>
  <si>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</si>
  <si>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</si>
  <si>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2013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</si>
  <si>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</si>
  <si>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</si>
  <si>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</si>
  <si>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</si>
  <si>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</si>
  <si>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</si>
  <si>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本月</t>
  </si>
  <si>
    <t>本年累计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</si>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</sst>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%"/>
    <numFmt numFmtId="180" formatCode="0.0_ "/>
  </numFmts>
  <fonts count="1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Times New Roman"/>
      <family val="1"/>
    </font>
    <font>
      <sz val="16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0" fontId="7" fillId="0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/>
    </xf>
    <xf numFmtId="180" fontId="5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150.6414383</v>
          </cell>
        </row>
        <row r="3">
          <cell r="B3">
            <v>103.40529629999999</v>
          </cell>
        </row>
        <row r="4">
          <cell r="B4">
            <v>22.569214000000002</v>
          </cell>
        </row>
        <row r="5">
          <cell r="B5">
            <v>24.666928</v>
          </cell>
        </row>
        <row r="6">
          <cell r="B6">
            <v>117.37179146999999</v>
          </cell>
        </row>
        <row r="7">
          <cell r="B7">
            <v>72.78959266999999</v>
          </cell>
        </row>
        <row r="8">
          <cell r="B8">
            <v>25.138270300000002</v>
          </cell>
        </row>
        <row r="9">
          <cell r="B9">
            <v>19.4439285</v>
          </cell>
        </row>
        <row r="10">
          <cell r="B10">
            <v>268.01322977</v>
          </cell>
        </row>
        <row r="11">
          <cell r="B11">
            <v>176.19488896999997</v>
          </cell>
        </row>
        <row r="12">
          <cell r="B12">
            <v>25.138270300000002</v>
          </cell>
        </row>
        <row r="13">
          <cell r="B13">
            <v>22.569214000000002</v>
          </cell>
        </row>
        <row r="14">
          <cell r="B14">
            <v>44.1108565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2年同期销量比较"/>
      <sheetName val="图1"/>
      <sheetName val="Sheet1"/>
    </sheetNames>
    <sheetDataSet>
      <sheetData sheetId="1">
        <row r="4">
          <cell r="B4">
            <v>35776.42</v>
          </cell>
          <cell r="C4">
            <v>35776.42</v>
          </cell>
          <cell r="D4">
            <v>21799.136000000002</v>
          </cell>
          <cell r="E4">
            <v>21799.136000000002</v>
          </cell>
          <cell r="F4">
            <v>57575.556</v>
          </cell>
          <cell r="I4">
            <v>57575.556</v>
          </cell>
        </row>
        <row r="5">
          <cell r="B5">
            <v>13715.655400000001</v>
          </cell>
          <cell r="C5">
            <v>13715.655400000001</v>
          </cell>
          <cell r="D5">
            <v>23254.198200000003</v>
          </cell>
          <cell r="E5">
            <v>23254.198200000003</v>
          </cell>
          <cell r="F5">
            <v>36969.8536</v>
          </cell>
          <cell r="I5">
            <v>36969.8536</v>
          </cell>
        </row>
        <row r="6">
          <cell r="B6">
            <v>36330.748695999995</v>
          </cell>
          <cell r="C6">
            <v>36330.748695999995</v>
          </cell>
          <cell r="D6">
            <v>18938.599</v>
          </cell>
          <cell r="E6">
            <v>18938.599</v>
          </cell>
          <cell r="F6">
            <v>55269.347696</v>
          </cell>
          <cell r="I6">
            <v>55269.347696</v>
          </cell>
        </row>
        <row r="7">
          <cell r="B7">
            <v>15900.2</v>
          </cell>
          <cell r="C7">
            <v>15900.2</v>
          </cell>
          <cell r="D7">
            <v>5646.7165</v>
          </cell>
          <cell r="E7">
            <v>5646.7165</v>
          </cell>
          <cell r="F7">
            <v>21546.9165</v>
          </cell>
          <cell r="I7">
            <v>21546.9165</v>
          </cell>
        </row>
        <row r="8">
          <cell r="B8">
            <v>19497.95</v>
          </cell>
          <cell r="C8">
            <v>19497.95</v>
          </cell>
          <cell r="D8">
            <v>9535.6327</v>
          </cell>
          <cell r="E8">
            <v>9535.6327</v>
          </cell>
          <cell r="F8">
            <v>29033.5827</v>
          </cell>
          <cell r="I8">
            <v>29033.5827</v>
          </cell>
        </row>
        <row r="9">
          <cell r="B9">
            <v>45311.19844400001</v>
          </cell>
          <cell r="C9">
            <v>45311.19844400001</v>
          </cell>
          <cell r="D9">
            <v>30766.0983</v>
          </cell>
          <cell r="E9">
            <v>30766.0983</v>
          </cell>
          <cell r="F9">
            <v>76077.296744</v>
          </cell>
          <cell r="I9">
            <v>76077.296744</v>
          </cell>
        </row>
        <row r="10">
          <cell r="B10">
            <v>15303.87</v>
          </cell>
          <cell r="C10">
            <v>15303.87</v>
          </cell>
          <cell r="D10">
            <v>11281.635</v>
          </cell>
          <cell r="E10">
            <v>11281.635</v>
          </cell>
          <cell r="F10">
            <v>26585.505</v>
          </cell>
          <cell r="I10">
            <v>26585.505</v>
          </cell>
        </row>
        <row r="11">
          <cell r="B11">
            <v>22762.35</v>
          </cell>
          <cell r="C11">
            <v>22762.35</v>
          </cell>
          <cell r="D11">
            <v>24977.5461</v>
          </cell>
          <cell r="E11">
            <v>24977.5461</v>
          </cell>
          <cell r="F11">
            <v>47739.8961</v>
          </cell>
          <cell r="I11">
            <v>47739.8961</v>
          </cell>
        </row>
        <row r="12">
          <cell r="B12">
            <v>29843.310100000002</v>
          </cell>
          <cell r="C12">
            <v>29843.310100000002</v>
          </cell>
          <cell r="D12">
            <v>12801.0771</v>
          </cell>
          <cell r="E12">
            <v>12801.0771</v>
          </cell>
          <cell r="F12">
            <v>42644.387200000005</v>
          </cell>
          <cell r="I12">
            <v>42644.387200000005</v>
          </cell>
        </row>
        <row r="13">
          <cell r="B13">
            <v>87166.23</v>
          </cell>
          <cell r="C13">
            <v>87166.23</v>
          </cell>
          <cell r="D13">
            <v>97338.8388</v>
          </cell>
          <cell r="E13">
            <v>97338.8388</v>
          </cell>
          <cell r="F13">
            <v>184505.0688</v>
          </cell>
          <cell r="I13">
            <v>184505.0688</v>
          </cell>
        </row>
        <row r="14">
          <cell r="B14">
            <v>67465.38</v>
          </cell>
          <cell r="C14">
            <v>67465.38</v>
          </cell>
          <cell r="D14">
            <v>35806.1764</v>
          </cell>
          <cell r="E14">
            <v>35806.1764</v>
          </cell>
          <cell r="F14">
            <v>103271.5564</v>
          </cell>
          <cell r="I14">
            <v>103271.5564</v>
          </cell>
        </row>
        <row r="15">
          <cell r="B15">
            <v>29720.7</v>
          </cell>
          <cell r="C15">
            <v>29720.7</v>
          </cell>
          <cell r="D15">
            <v>14561.104599999999</v>
          </cell>
          <cell r="E15">
            <v>14561.104599999999</v>
          </cell>
          <cell r="F15">
            <v>44281.8046</v>
          </cell>
          <cell r="I15">
            <v>44281.8046</v>
          </cell>
        </row>
        <row r="16">
          <cell r="B16">
            <v>27347.05</v>
          </cell>
          <cell r="C16">
            <v>27347.05</v>
          </cell>
          <cell r="D16">
            <v>32792.0166</v>
          </cell>
          <cell r="E16">
            <v>32792.0166</v>
          </cell>
          <cell r="F16">
            <v>60139.066600000006</v>
          </cell>
          <cell r="I16">
            <v>60139.066600000006</v>
          </cell>
        </row>
        <row r="17">
          <cell r="B17">
            <v>21504.92</v>
          </cell>
          <cell r="C17">
            <v>21504.92</v>
          </cell>
          <cell r="D17">
            <v>23159.81</v>
          </cell>
          <cell r="E17">
            <v>23159.81</v>
          </cell>
          <cell r="F17">
            <v>44664.729999999996</v>
          </cell>
          <cell r="I17">
            <v>44664.729999999996</v>
          </cell>
        </row>
        <row r="18">
          <cell r="B18">
            <v>80471.5924</v>
          </cell>
          <cell r="C18">
            <v>80471.5924</v>
          </cell>
          <cell r="D18">
            <v>67703.89869999999</v>
          </cell>
          <cell r="E18">
            <v>67703.89869999999</v>
          </cell>
          <cell r="F18">
            <v>148175.49109999998</v>
          </cell>
          <cell r="I18">
            <v>148175.49109999998</v>
          </cell>
        </row>
        <row r="19">
          <cell r="B19">
            <v>37263.368</v>
          </cell>
          <cell r="C19">
            <v>37263.368</v>
          </cell>
          <cell r="D19">
            <v>32005.7265</v>
          </cell>
          <cell r="E19">
            <v>32005.7265</v>
          </cell>
          <cell r="F19">
            <v>69269.0945</v>
          </cell>
          <cell r="I19">
            <v>69269.0945</v>
          </cell>
        </row>
        <row r="20">
          <cell r="B20">
            <v>38221.37</v>
          </cell>
          <cell r="C20">
            <v>38221.37</v>
          </cell>
          <cell r="D20">
            <v>12254.2529</v>
          </cell>
          <cell r="E20">
            <v>12254.2529</v>
          </cell>
          <cell r="F20">
            <v>50475.6229</v>
          </cell>
          <cell r="I20">
            <v>50475.6229</v>
          </cell>
        </row>
        <row r="21">
          <cell r="B21">
            <v>37630.619099999996</v>
          </cell>
          <cell r="C21">
            <v>37630.619099999996</v>
          </cell>
          <cell r="D21">
            <v>16678.1551</v>
          </cell>
          <cell r="E21">
            <v>16678.1551</v>
          </cell>
          <cell r="F21">
            <v>54308.7742</v>
          </cell>
          <cell r="I21">
            <v>54308.7742</v>
          </cell>
        </row>
        <row r="22">
          <cell r="B22">
            <v>107907.27</v>
          </cell>
          <cell r="C22">
            <v>107907.27</v>
          </cell>
          <cell r="D22">
            <v>59094.741500000004</v>
          </cell>
          <cell r="E22">
            <v>59094.741500000004</v>
          </cell>
          <cell r="F22">
            <v>167002.01150000002</v>
          </cell>
          <cell r="I22">
            <v>167002.01150000002</v>
          </cell>
        </row>
        <row r="23">
          <cell r="B23">
            <v>24870.17</v>
          </cell>
          <cell r="C23">
            <v>24870.17</v>
          </cell>
          <cell r="D23">
            <v>5943.377</v>
          </cell>
          <cell r="E23">
            <v>5943.377</v>
          </cell>
          <cell r="F23">
            <v>30813.547</v>
          </cell>
          <cell r="I23">
            <v>30813.547</v>
          </cell>
        </row>
        <row r="24">
          <cell r="B24">
            <v>10246.01</v>
          </cell>
          <cell r="C24">
            <v>10246.01</v>
          </cell>
          <cell r="D24">
            <v>2710.3363</v>
          </cell>
          <cell r="E24">
            <v>2710.3363</v>
          </cell>
          <cell r="F24">
            <v>12956.346300000001</v>
          </cell>
          <cell r="I24">
            <v>12956.346300000001</v>
          </cell>
        </row>
        <row r="25">
          <cell r="B25">
            <v>27451.98</v>
          </cell>
          <cell r="C25">
            <v>27451.98</v>
          </cell>
          <cell r="D25">
            <v>10414.1656</v>
          </cell>
          <cell r="E25">
            <v>10414.1656</v>
          </cell>
          <cell r="F25">
            <v>37866.1456</v>
          </cell>
          <cell r="I25">
            <v>37866.1456</v>
          </cell>
        </row>
        <row r="26">
          <cell r="B26">
            <v>40236.04</v>
          </cell>
          <cell r="C26">
            <v>40236.04</v>
          </cell>
          <cell r="D26">
            <v>25342.906499999997</v>
          </cell>
          <cell r="E26">
            <v>25342.906499999997</v>
          </cell>
          <cell r="F26">
            <v>65578.94649999999</v>
          </cell>
          <cell r="I26">
            <v>65578.94649999999</v>
          </cell>
        </row>
        <row r="27">
          <cell r="B27">
            <v>11105.817217</v>
          </cell>
          <cell r="C27">
            <v>11105.817217</v>
          </cell>
          <cell r="D27">
            <v>6119.3469000000005</v>
          </cell>
          <cell r="E27">
            <v>6119.3469000000005</v>
          </cell>
          <cell r="F27">
            <v>17225.164117</v>
          </cell>
          <cell r="I27">
            <v>17225.164117</v>
          </cell>
        </row>
        <row r="28">
          <cell r="B28">
            <v>32409.7</v>
          </cell>
          <cell r="C28">
            <v>32409.7</v>
          </cell>
          <cell r="D28">
            <v>27106.4473</v>
          </cell>
          <cell r="E28">
            <v>27106.4473</v>
          </cell>
          <cell r="F28">
            <v>59516.1473</v>
          </cell>
          <cell r="I28">
            <v>59516.1473</v>
          </cell>
        </row>
        <row r="29">
          <cell r="B29">
            <v>1942.42</v>
          </cell>
          <cell r="C29">
            <v>1942.42</v>
          </cell>
          <cell r="D29">
            <v>1789.0653</v>
          </cell>
          <cell r="E29">
            <v>1789.0653</v>
          </cell>
          <cell r="F29">
            <v>3731.4853000000003</v>
          </cell>
          <cell r="I29">
            <v>3731.4853000000003</v>
          </cell>
        </row>
        <row r="30">
          <cell r="B30">
            <v>30651.49</v>
          </cell>
          <cell r="C30">
            <v>30651.49</v>
          </cell>
          <cell r="D30">
            <v>9517.812399999999</v>
          </cell>
          <cell r="E30">
            <v>9517.812399999999</v>
          </cell>
          <cell r="F30">
            <v>40169.3024</v>
          </cell>
          <cell r="I30">
            <v>40169.3024</v>
          </cell>
        </row>
        <row r="31">
          <cell r="B31">
            <v>14174.405111</v>
          </cell>
          <cell r="C31">
            <v>14174.405111</v>
          </cell>
          <cell r="D31">
            <v>6086.689</v>
          </cell>
          <cell r="E31">
            <v>6086.689</v>
          </cell>
          <cell r="F31">
            <v>20261.094111</v>
          </cell>
          <cell r="I31">
            <v>20261.094111</v>
          </cell>
        </row>
        <row r="32">
          <cell r="B32">
            <v>3995.85</v>
          </cell>
          <cell r="C32">
            <v>3995.85</v>
          </cell>
          <cell r="D32">
            <v>1230.7961</v>
          </cell>
          <cell r="E32">
            <v>1230.7961</v>
          </cell>
          <cell r="F32">
            <v>5226.6461</v>
          </cell>
          <cell r="I32">
            <v>5226.6461</v>
          </cell>
        </row>
        <row r="33">
          <cell r="B33">
            <v>6129.1421</v>
          </cell>
          <cell r="C33">
            <v>6129.1421</v>
          </cell>
          <cell r="D33">
            <v>2384.6115</v>
          </cell>
          <cell r="E33">
            <v>2384.6115</v>
          </cell>
          <cell r="F33">
            <v>8513.7536</v>
          </cell>
          <cell r="I33">
            <v>8513.7536</v>
          </cell>
        </row>
        <row r="34">
          <cell r="B34">
            <v>16483.5036</v>
          </cell>
          <cell r="C34">
            <v>16483.5036</v>
          </cell>
          <cell r="D34">
            <v>7580.950199999999</v>
          </cell>
          <cell r="E34">
            <v>7580.950199999999</v>
          </cell>
          <cell r="F34">
            <v>24064.4538</v>
          </cell>
          <cell r="I34">
            <v>24064.4538</v>
          </cell>
        </row>
        <row r="35">
          <cell r="B35">
            <v>988836.7301680001</v>
          </cell>
          <cell r="C35">
            <v>988836.7301680001</v>
          </cell>
          <cell r="D35">
            <v>656621.8640999999</v>
          </cell>
          <cell r="E35">
            <v>656621.8640999999</v>
          </cell>
          <cell r="F35">
            <v>1645458.594268</v>
          </cell>
          <cell r="I35">
            <v>1645458.594268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E21" sqref="E21"/>
    </sheetView>
  </sheetViews>
  <sheetFormatPr defaultColWidth="9.00390625" defaultRowHeight="14.25"/>
  <sheetData>
    <row r="1" ht="18.75">
      <c r="A1" s="1" t="s">
        <v>0</v>
      </c>
    </row>
    <row r="2" spans="1:12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5" t="s">
        <v>2</v>
      </c>
    </row>
    <row r="4" spans="1:12" ht="14.25">
      <c r="A4" s="6" t="s">
        <v>3</v>
      </c>
      <c r="B4" s="7" t="s">
        <v>4</v>
      </c>
      <c r="C4" s="8"/>
      <c r="D4" s="8"/>
      <c r="E4" s="8"/>
      <c r="F4" s="9"/>
      <c r="G4" s="7" t="s">
        <v>5</v>
      </c>
      <c r="H4" s="8"/>
      <c r="I4" s="8"/>
      <c r="J4" s="8"/>
      <c r="K4" s="10"/>
      <c r="L4" s="6" t="s">
        <v>6</v>
      </c>
    </row>
    <row r="5" spans="1:12" ht="14.25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4" t="s">
        <v>11</v>
      </c>
      <c r="G5" s="12" t="s">
        <v>7</v>
      </c>
      <c r="H5" s="12" t="s">
        <v>12</v>
      </c>
      <c r="I5" s="13" t="s">
        <v>8</v>
      </c>
      <c r="J5" s="15" t="s">
        <v>10</v>
      </c>
      <c r="K5" s="12" t="s">
        <v>11</v>
      </c>
      <c r="L5" s="11"/>
    </row>
    <row r="6" spans="1:12" ht="14.25">
      <c r="A6" s="16" t="s">
        <v>13</v>
      </c>
      <c r="B6" s="17">
        <v>111.71</v>
      </c>
      <c r="C6" s="17">
        <v>11.098794999999999</v>
      </c>
      <c r="D6" s="17">
        <v>24.035954999999998</v>
      </c>
      <c r="E6" s="17">
        <v>146.85075799999998</v>
      </c>
      <c r="F6" s="17">
        <v>146.85075799999998</v>
      </c>
      <c r="G6" s="17">
        <v>70.00418674999999</v>
      </c>
      <c r="H6" s="17">
        <v>21.0564705</v>
      </c>
      <c r="I6" s="17">
        <v>10.683444</v>
      </c>
      <c r="J6" s="17">
        <v>101.74410124999999</v>
      </c>
      <c r="K6" s="17">
        <v>101.74410124999999</v>
      </c>
      <c r="L6" s="17">
        <f>E6+J6</f>
        <v>248.59485924999996</v>
      </c>
    </row>
    <row r="7" spans="1:12" ht="14.25">
      <c r="A7" s="16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4.25">
      <c r="A8" s="16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4.25">
      <c r="A9" s="16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4.25">
      <c r="A10" s="16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4.25">
      <c r="A11" s="16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>
      <c r="A12" s="16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>
      <c r="A13" s="16" t="s">
        <v>20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4.25">
      <c r="A14" s="16" t="s">
        <v>21</v>
      </c>
      <c r="B14" s="17"/>
      <c r="C14" s="17"/>
      <c r="D14" s="17"/>
      <c r="E14" s="18"/>
      <c r="F14" s="17"/>
      <c r="G14" s="17"/>
      <c r="H14" s="17"/>
      <c r="I14" s="17"/>
      <c r="J14" s="17"/>
      <c r="K14" s="17"/>
      <c r="L14" s="17"/>
    </row>
    <row r="15" spans="1:12" ht="14.25">
      <c r="A15" s="16" t="s">
        <v>22</v>
      </c>
      <c r="B15" s="17"/>
      <c r="C15" s="17"/>
      <c r="D15" s="17"/>
      <c r="E15" s="18"/>
      <c r="F15" s="17"/>
      <c r="G15" s="17"/>
      <c r="H15" s="17"/>
      <c r="I15" s="17"/>
      <c r="J15" s="17"/>
      <c r="K15" s="17"/>
      <c r="L15" s="17"/>
    </row>
    <row r="16" spans="1:12" ht="14.25">
      <c r="A16" s="16" t="s">
        <v>23</v>
      </c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</row>
    <row r="17" spans="1:12" ht="14.25">
      <c r="A17" s="16" t="s">
        <v>24</v>
      </c>
      <c r="B17" s="17"/>
      <c r="C17" s="17"/>
      <c r="D17" s="17"/>
      <c r="E17" s="18"/>
      <c r="F17" s="17"/>
      <c r="G17" s="17"/>
      <c r="H17" s="17"/>
      <c r="I17" s="17"/>
      <c r="J17" s="17"/>
      <c r="K17" s="17"/>
      <c r="L17" s="17"/>
    </row>
    <row r="18" spans="1:12" ht="14.25">
      <c r="A18" s="12" t="s">
        <v>25</v>
      </c>
      <c r="B18" s="17">
        <f>SUM(B6:B17)</f>
        <v>111.71</v>
      </c>
      <c r="C18" s="17">
        <f>SUM(C6:C17)</f>
        <v>11.098794999999999</v>
      </c>
      <c r="D18" s="17">
        <f>SUM(D6:D17)</f>
        <v>24.035954999999998</v>
      </c>
      <c r="E18" s="17">
        <v>146.85</v>
      </c>
      <c r="F18" s="17">
        <f>SUM(F6:F17)</f>
        <v>146.85075799999998</v>
      </c>
      <c r="G18" s="17">
        <f>SUM(G6:G17)</f>
        <v>70.00418674999999</v>
      </c>
      <c r="H18" s="17">
        <f>SUM(H6:H17)</f>
        <v>21.0564705</v>
      </c>
      <c r="I18" s="17">
        <f>SUM(I6:I17)</f>
        <v>10.683444</v>
      </c>
      <c r="J18" s="17">
        <f>SUM(G18:I18)</f>
        <v>101.74410124999999</v>
      </c>
      <c r="K18" s="17">
        <f>SUM(K6:K17)</f>
        <v>101.74410124999999</v>
      </c>
      <c r="L18" s="17">
        <f>E18+J18</f>
        <v>248.59410125</v>
      </c>
    </row>
  </sheetData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21" sqref="E21"/>
    </sheetView>
  </sheetViews>
  <sheetFormatPr defaultColWidth="9.00390625" defaultRowHeight="14.25"/>
  <cols>
    <col min="1" max="1" width="18.50390625" style="0" customWidth="1"/>
    <col min="8" max="8" width="10.875" style="0" customWidth="1"/>
  </cols>
  <sheetData>
    <row r="1" ht="18.75">
      <c r="A1" s="1" t="s">
        <v>26</v>
      </c>
    </row>
    <row r="2" spans="1:8" ht="20.25">
      <c r="A2" s="19" t="s">
        <v>27</v>
      </c>
      <c r="B2" s="19"/>
      <c r="C2" s="19"/>
      <c r="D2" s="19"/>
      <c r="E2" s="19"/>
      <c r="F2" s="19"/>
      <c r="G2" s="19"/>
      <c r="H2" s="19"/>
    </row>
    <row r="3" spans="1:8" ht="14.25">
      <c r="A3" s="20"/>
      <c r="B3" s="20"/>
      <c r="C3" s="20"/>
      <c r="D3" s="21"/>
      <c r="E3" s="21"/>
      <c r="F3" s="20"/>
      <c r="G3" s="20"/>
      <c r="H3" s="20"/>
    </row>
    <row r="4" spans="1:8" ht="14.25">
      <c r="A4" s="22" t="s">
        <v>28</v>
      </c>
      <c r="B4" s="7" t="s">
        <v>29</v>
      </c>
      <c r="C4" s="8"/>
      <c r="D4" s="8"/>
      <c r="E4" s="9"/>
      <c r="F4" s="22" t="s">
        <v>30</v>
      </c>
      <c r="G4" s="22"/>
      <c r="H4" s="22"/>
    </row>
    <row r="5" spans="1:8" ht="14.25">
      <c r="A5" s="22"/>
      <c r="B5" s="12" t="s">
        <v>31</v>
      </c>
      <c r="C5" s="12" t="s">
        <v>32</v>
      </c>
      <c r="D5" s="23" t="s">
        <v>33</v>
      </c>
      <c r="E5" s="23" t="s">
        <v>34</v>
      </c>
      <c r="F5" s="12" t="s">
        <v>31</v>
      </c>
      <c r="G5" s="12" t="s">
        <v>32</v>
      </c>
      <c r="H5" s="23" t="s">
        <v>33</v>
      </c>
    </row>
    <row r="6" spans="1:8" ht="14.25">
      <c r="A6" s="24" t="s">
        <v>35</v>
      </c>
      <c r="B6" s="25">
        <v>146.85075799999998</v>
      </c>
      <c r="C6" s="25">
        <f>SUM(C7:C9)</f>
        <v>98.8836730168</v>
      </c>
      <c r="D6" s="26">
        <f aca="true" t="shared" si="0" ref="D6:D16">(B6-C6)/C6</f>
        <v>0.48508599569365246</v>
      </c>
      <c r="E6" s="26">
        <f>(B6-'[1]上月'!B2)/'[1]上月'!B2</f>
        <v>-0.02516359603823578</v>
      </c>
      <c r="F6" s="25">
        <v>146.85075799999998</v>
      </c>
      <c r="G6" s="25">
        <f>SUM(G7:G9)</f>
        <v>98.8836730168</v>
      </c>
      <c r="H6" s="26">
        <f aca="true" t="shared" si="1" ref="H6:H16">(F6-G6)/G6</f>
        <v>0.48508599569365246</v>
      </c>
    </row>
    <row r="7" spans="1:8" ht="14.25">
      <c r="A7" s="27" t="s">
        <v>36</v>
      </c>
      <c r="B7" s="25">
        <v>111.71</v>
      </c>
      <c r="C7" s="25">
        <v>72.16508593</v>
      </c>
      <c r="D7" s="26">
        <f t="shared" si="0"/>
        <v>0.5479784796259853</v>
      </c>
      <c r="E7" s="26">
        <f>(B7-'[1]上月'!B3)/'[1]上月'!B3</f>
        <v>0.08031216965818032</v>
      </c>
      <c r="F7" s="25">
        <v>111.71</v>
      </c>
      <c r="G7" s="25">
        <v>72.16508593</v>
      </c>
      <c r="H7" s="26">
        <f t="shared" si="1"/>
        <v>0.5479784796259853</v>
      </c>
    </row>
    <row r="8" spans="1:8" ht="14.25">
      <c r="A8" s="27" t="s">
        <v>37</v>
      </c>
      <c r="B8" s="25">
        <v>11.098794999999999</v>
      </c>
      <c r="C8" s="25">
        <v>13.27773075</v>
      </c>
      <c r="D8" s="26">
        <f>(B8-C8)/C8</f>
        <v>-0.16410452893089436</v>
      </c>
      <c r="E8" s="26">
        <f>(B8-'[1]上月'!B5)/'[1]上月'!B5</f>
        <v>-0.5500536183508542</v>
      </c>
      <c r="F8" s="25">
        <v>11.098794999999999</v>
      </c>
      <c r="G8" s="25">
        <v>13.27773075</v>
      </c>
      <c r="H8" s="26">
        <f>(F8-G8)/G8</f>
        <v>-0.16410452893089436</v>
      </c>
    </row>
    <row r="9" spans="1:8" ht="14.25">
      <c r="A9" s="27" t="s">
        <v>38</v>
      </c>
      <c r="B9" s="17">
        <v>24.035954999999998</v>
      </c>
      <c r="C9" s="25">
        <v>13.440856336799998</v>
      </c>
      <c r="D9" s="26">
        <f>(B9-C9)/C9</f>
        <v>0.7882755679927521</v>
      </c>
      <c r="E9" s="26">
        <f>(B9-'[1]上月'!B4)/'[1]上月'!B4</f>
        <v>0.06498857248639653</v>
      </c>
      <c r="F9" s="25">
        <v>24.035954999999998</v>
      </c>
      <c r="G9" s="25">
        <v>13.440856336799998</v>
      </c>
      <c r="H9" s="26">
        <f>(F9-G9)/G9</f>
        <v>0.7882755679927521</v>
      </c>
    </row>
    <row r="10" spans="1:8" ht="14.25">
      <c r="A10" s="24" t="s">
        <v>39</v>
      </c>
      <c r="B10" s="25">
        <f>SUM(B11:B13)</f>
        <v>101.74410124999999</v>
      </c>
      <c r="C10" s="25">
        <f>SUM(C11:C13)</f>
        <v>65.66218641</v>
      </c>
      <c r="D10" s="26">
        <f t="shared" si="0"/>
        <v>0.5495082758088741</v>
      </c>
      <c r="E10" s="26">
        <f>(B10-'[1]上月'!B6)/'[1]上月'!B6</f>
        <v>-0.13314690032651</v>
      </c>
      <c r="F10" s="25">
        <f>SUM(F11:F13)</f>
        <v>101.74410124999999</v>
      </c>
      <c r="G10" s="25">
        <f>SUM(G11:G13)</f>
        <v>65.66218641</v>
      </c>
      <c r="H10" s="26">
        <f t="shared" si="1"/>
        <v>0.5495082758088741</v>
      </c>
    </row>
    <row r="11" spans="1:8" ht="14.25">
      <c r="A11" s="27" t="s">
        <v>36</v>
      </c>
      <c r="B11" s="17">
        <v>70.00418674999999</v>
      </c>
      <c r="C11" s="25">
        <v>40.01671399000001</v>
      </c>
      <c r="D11" s="26">
        <f t="shared" si="0"/>
        <v>0.7493736933895601</v>
      </c>
      <c r="E11" s="26">
        <f>(B11-'[1]上月'!B7)/'[1]上月'!B7</f>
        <v>-0.0382665408312966</v>
      </c>
      <c r="F11" s="25">
        <v>70.00418674999999</v>
      </c>
      <c r="G11" s="25">
        <v>40.01671399000001</v>
      </c>
      <c r="H11" s="26">
        <f t="shared" si="1"/>
        <v>0.7493736933895601</v>
      </c>
    </row>
    <row r="12" spans="1:8" ht="14.25">
      <c r="A12" s="27" t="s">
        <v>40</v>
      </c>
      <c r="B12" s="17">
        <v>21.0564705</v>
      </c>
      <c r="C12" s="25">
        <v>14.254335919999995</v>
      </c>
      <c r="D12" s="26">
        <f t="shared" si="0"/>
        <v>0.47719757820889114</v>
      </c>
      <c r="E12" s="26">
        <f>(B12-'[1]上月'!B8)/'[1]上月'!B8</f>
        <v>-0.16237393230671093</v>
      </c>
      <c r="F12" s="25">
        <v>21.0564705</v>
      </c>
      <c r="G12" s="25">
        <v>14.254335919999995</v>
      </c>
      <c r="H12" s="26">
        <f t="shared" si="1"/>
        <v>0.47719757820889114</v>
      </c>
    </row>
    <row r="13" spans="1:8" ht="14.25">
      <c r="A13" s="27" t="s">
        <v>41</v>
      </c>
      <c r="B13" s="17">
        <v>10.683444</v>
      </c>
      <c r="C13" s="25">
        <v>11.391136500000002</v>
      </c>
      <c r="D13" s="26">
        <f t="shared" si="0"/>
        <v>-0.06212659289966387</v>
      </c>
      <c r="E13" s="26">
        <f>(B13-'[1]上月'!B9)/'[1]上月'!B9</f>
        <v>-0.4505511579102957</v>
      </c>
      <c r="F13" s="17">
        <v>10.683444</v>
      </c>
      <c r="G13" s="25">
        <v>11.391136500000002</v>
      </c>
      <c r="H13" s="26">
        <f t="shared" si="1"/>
        <v>-0.06212659289966387</v>
      </c>
    </row>
    <row r="14" spans="1:8" ht="14.25">
      <c r="A14" s="24" t="s">
        <v>42</v>
      </c>
      <c r="B14" s="25">
        <f>B6+B10</f>
        <v>248.59485924999996</v>
      </c>
      <c r="C14" s="25">
        <v>164.54</v>
      </c>
      <c r="D14" s="26">
        <f t="shared" si="0"/>
        <v>0.5108475704995744</v>
      </c>
      <c r="E14" s="26">
        <f>(B14-'[1]上月'!B10)/'[1]上月'!B10</f>
        <v>-0.07245302978761253</v>
      </c>
      <c r="F14" s="25">
        <f>F6+F10</f>
        <v>248.59485924999996</v>
      </c>
      <c r="G14" s="25">
        <v>164.54</v>
      </c>
      <c r="H14" s="26">
        <f t="shared" si="1"/>
        <v>0.5108475704995744</v>
      </c>
    </row>
    <row r="15" spans="1:8" ht="14.25">
      <c r="A15" s="27" t="s">
        <v>36</v>
      </c>
      <c r="B15" s="25">
        <f>B7+B11</f>
        <v>181.71418674999998</v>
      </c>
      <c r="C15" s="25">
        <f>C7+C11</f>
        <v>112.18179992</v>
      </c>
      <c r="D15" s="26">
        <f t="shared" si="0"/>
        <v>0.6198187841484579</v>
      </c>
      <c r="E15" s="26">
        <f>(B15-'[1]上月'!B11)/'[1]上月'!B11</f>
        <v>0.031324959607311686</v>
      </c>
      <c r="F15" s="25">
        <f>F7+F11</f>
        <v>181.71418674999998</v>
      </c>
      <c r="G15" s="25">
        <f>G7+G11</f>
        <v>112.18179992</v>
      </c>
      <c r="H15" s="26">
        <f t="shared" si="1"/>
        <v>0.6198187841484579</v>
      </c>
    </row>
    <row r="16" spans="1:8" ht="14.25">
      <c r="A16" s="27" t="s">
        <v>40</v>
      </c>
      <c r="B16" s="25">
        <f>B12</f>
        <v>21.0564705</v>
      </c>
      <c r="C16" s="25">
        <f>C12</f>
        <v>14.254335919999995</v>
      </c>
      <c r="D16" s="26">
        <f t="shared" si="0"/>
        <v>0.47719757820889114</v>
      </c>
      <c r="E16" s="26">
        <f>(B16-'[1]上月'!B12)/'[1]上月'!B12</f>
        <v>-0.16237393230671093</v>
      </c>
      <c r="F16" s="25">
        <f>F12</f>
        <v>21.0564705</v>
      </c>
      <c r="G16" s="25">
        <f>G12</f>
        <v>14.254335919999995</v>
      </c>
      <c r="H16" s="26">
        <f t="shared" si="1"/>
        <v>0.47719757820889114</v>
      </c>
    </row>
    <row r="17" spans="1:8" ht="14.25">
      <c r="A17" s="27" t="s">
        <v>41</v>
      </c>
      <c r="B17" s="25">
        <f>B8+B13</f>
        <v>21.782238999999997</v>
      </c>
      <c r="C17" s="25">
        <f>C8+C13</f>
        <v>24.66886725</v>
      </c>
      <c r="D17" s="26">
        <f>(B17-C17)/C17</f>
        <v>-0.11701503035166742</v>
      </c>
      <c r="E17" s="26">
        <f>(B17-'[1]上月'!B14)/'[1]上月'!B14</f>
        <v>-0.5061932429264892</v>
      </c>
      <c r="F17" s="25">
        <f>F8+F13</f>
        <v>21.782238999999997</v>
      </c>
      <c r="G17" s="25">
        <f>G8+G13</f>
        <v>24.66886725</v>
      </c>
      <c r="H17" s="26">
        <f>(F17-G17)/G17</f>
        <v>-0.11701503035166742</v>
      </c>
    </row>
    <row r="18" spans="1:8" ht="14.25">
      <c r="A18" s="27" t="s">
        <v>43</v>
      </c>
      <c r="B18" s="25">
        <f>B9</f>
        <v>24.035954999999998</v>
      </c>
      <c r="C18" s="25">
        <f>C9</f>
        <v>13.440856336799998</v>
      </c>
      <c r="D18" s="26">
        <f>(B18-C18)/C18</f>
        <v>0.7882755679927521</v>
      </c>
      <c r="E18" s="26">
        <f>(B18-'[1]上月'!B13)/'[1]上月'!B13</f>
        <v>0.06498857248639653</v>
      </c>
      <c r="F18" s="25">
        <f>F9</f>
        <v>24.035954999999998</v>
      </c>
      <c r="G18" s="25">
        <f>G9</f>
        <v>13.440856336799998</v>
      </c>
      <c r="H18" s="26">
        <f>(F18-G18)/G18</f>
        <v>0.7882755679927521</v>
      </c>
    </row>
  </sheetData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D28" sqref="D28"/>
    </sheetView>
  </sheetViews>
  <sheetFormatPr defaultColWidth="9.00390625" defaultRowHeight="14.25"/>
  <sheetData>
    <row r="1" spans="1:14" ht="21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/>
      <c r="B2" s="31"/>
      <c r="C2" s="32"/>
      <c r="D2" s="31"/>
      <c r="E2" s="32"/>
      <c r="F2" s="31"/>
      <c r="G2" s="32"/>
      <c r="H2" s="31"/>
      <c r="I2" s="32"/>
      <c r="J2" s="31"/>
      <c r="K2" s="32"/>
      <c r="L2" s="31"/>
      <c r="M2" s="33" t="s">
        <v>45</v>
      </c>
      <c r="N2" s="33"/>
    </row>
    <row r="3" spans="1:14" ht="14.25">
      <c r="A3" s="34" t="s">
        <v>46</v>
      </c>
      <c r="B3" s="34" t="s">
        <v>47</v>
      </c>
      <c r="C3" s="35"/>
      <c r="D3" s="35"/>
      <c r="E3" s="35"/>
      <c r="F3" s="34" t="s">
        <v>48</v>
      </c>
      <c r="G3" s="35"/>
      <c r="H3" s="35"/>
      <c r="I3" s="35"/>
      <c r="J3" s="34" t="s">
        <v>49</v>
      </c>
      <c r="K3" s="35"/>
      <c r="L3" s="35"/>
      <c r="M3" s="35"/>
      <c r="N3" s="36" t="s">
        <v>50</v>
      </c>
    </row>
    <row r="4" spans="1:14" ht="14.25">
      <c r="A4" s="34"/>
      <c r="B4" s="37" t="s">
        <v>51</v>
      </c>
      <c r="C4" s="38"/>
      <c r="D4" s="34" t="s">
        <v>52</v>
      </c>
      <c r="E4" s="35"/>
      <c r="F4" s="37" t="s">
        <v>51</v>
      </c>
      <c r="G4" s="38"/>
      <c r="H4" s="34" t="s">
        <v>52</v>
      </c>
      <c r="I4" s="35"/>
      <c r="J4" s="37" t="s">
        <v>51</v>
      </c>
      <c r="K4" s="38"/>
      <c r="L4" s="34" t="s">
        <v>52</v>
      </c>
      <c r="M4" s="35"/>
      <c r="N4" s="39"/>
    </row>
    <row r="5" spans="1:14" ht="14.25">
      <c r="A5" s="34"/>
      <c r="B5" s="40" t="s">
        <v>53</v>
      </c>
      <c r="C5" s="41" t="s">
        <v>54</v>
      </c>
      <c r="D5" s="40" t="s">
        <v>55</v>
      </c>
      <c r="E5" s="41" t="s">
        <v>54</v>
      </c>
      <c r="F5" s="40" t="s">
        <v>53</v>
      </c>
      <c r="G5" s="41" t="s">
        <v>54</v>
      </c>
      <c r="H5" s="40" t="s">
        <v>55</v>
      </c>
      <c r="I5" s="41" t="s">
        <v>54</v>
      </c>
      <c r="J5" s="40" t="s">
        <v>53</v>
      </c>
      <c r="K5" s="41" t="s">
        <v>54</v>
      </c>
      <c r="L5" s="40" t="s">
        <v>55</v>
      </c>
      <c r="M5" s="41" t="s">
        <v>54</v>
      </c>
      <c r="N5" s="39"/>
    </row>
    <row r="6" spans="1:14" ht="14.25">
      <c r="A6" s="34"/>
      <c r="B6" s="40"/>
      <c r="C6" s="42" t="s">
        <v>56</v>
      </c>
      <c r="D6" s="40"/>
      <c r="E6" s="42" t="s">
        <v>56</v>
      </c>
      <c r="F6" s="40"/>
      <c r="G6" s="42" t="s">
        <v>56</v>
      </c>
      <c r="H6" s="40"/>
      <c r="I6" s="42" t="s">
        <v>56</v>
      </c>
      <c r="J6" s="40"/>
      <c r="K6" s="42" t="s">
        <v>56</v>
      </c>
      <c r="L6" s="40"/>
      <c r="M6" s="42" t="s">
        <v>56</v>
      </c>
      <c r="N6" s="43"/>
    </row>
    <row r="7" spans="1:14" ht="15">
      <c r="A7" s="44" t="s">
        <v>57</v>
      </c>
      <c r="B7" s="45">
        <v>45753.3</v>
      </c>
      <c r="C7" s="46">
        <f>(B7-'[2]与12年同期销量比较'!B4)/'[2]与12年同期销量比较'!B4*100</f>
        <v>27.886747751731463</v>
      </c>
      <c r="D7" s="47">
        <v>45753.3</v>
      </c>
      <c r="E7" s="46">
        <f>(D7-'[2]与12年同期销量比较'!C4)/'[2]与12年同期销量比较'!C4*100</f>
        <v>27.886747751731463</v>
      </c>
      <c r="F7" s="45">
        <v>31906.760700000003</v>
      </c>
      <c r="G7" s="46">
        <f>(F7-'[2]与12年同期销量比较'!D4)/'[2]与12年同期销量比较'!D4*100</f>
        <v>46.36708858552926</v>
      </c>
      <c r="H7" s="47">
        <v>31906.760700000003</v>
      </c>
      <c r="I7" s="46">
        <f>(H7-'[2]与12年同期销量比较'!E4)/'[2]与12年同期销量比较'!E4*100</f>
        <v>46.36708858552926</v>
      </c>
      <c r="J7" s="47">
        <f>B7+F7</f>
        <v>77660.0607</v>
      </c>
      <c r="K7" s="46">
        <f>(J7-'[2]与12年同期销量比较'!F4)/'[2]与12年同期销量比较'!F4*100</f>
        <v>34.88373555610997</v>
      </c>
      <c r="L7" s="47">
        <f aca="true" t="shared" si="0" ref="L7:L38">D7+H7</f>
        <v>77660.0607</v>
      </c>
      <c r="M7" s="46">
        <f>(L7-'[2]与12年同期销量比较'!I4)/'[2]与12年同期销量比较'!I4*100</f>
        <v>34.88373555610997</v>
      </c>
      <c r="N7" s="48">
        <f>RANK(L7,$L$7:$L$37)</f>
        <v>11</v>
      </c>
    </row>
    <row r="8" spans="1:14" ht="15">
      <c r="A8" s="44" t="s">
        <v>58</v>
      </c>
      <c r="B8" s="45">
        <v>24712.6</v>
      </c>
      <c r="C8" s="46">
        <f>(B8-'[2]与12年同期销量比较'!B5)/'[2]与12年同期销量比较'!B5*100</f>
        <v>80.17804675961744</v>
      </c>
      <c r="D8" s="47">
        <v>24712.6</v>
      </c>
      <c r="E8" s="46">
        <f>(D8-'[2]与12年同期销量比较'!C5)/'[2]与12年同期销量比较'!C5*100</f>
        <v>80.17804675961744</v>
      </c>
      <c r="F8" s="45">
        <v>32935.877700000005</v>
      </c>
      <c r="G8" s="46">
        <f>(F8-'[2]与12年同期销量比较'!D5)/'[2]与12年同期销量比较'!D5*100</f>
        <v>41.63411448002538</v>
      </c>
      <c r="H8" s="47">
        <v>32935.877700000005</v>
      </c>
      <c r="I8" s="46">
        <f>(H8-'[2]与12年同期销量比较'!E5)/'[2]与12年同期销量比较'!E5*100</f>
        <v>41.63411448002538</v>
      </c>
      <c r="J8" s="47">
        <f aca="true" t="shared" si="1" ref="J8:J38">B8+F8</f>
        <v>57648.4777</v>
      </c>
      <c r="K8" s="46">
        <f>(J8-'[2]与12年同期销量比较'!F5)/'[2]与12年同期销量比较'!F5*100</f>
        <v>55.933746245616724</v>
      </c>
      <c r="L8" s="47">
        <f t="shared" si="0"/>
        <v>57648.4777</v>
      </c>
      <c r="M8" s="46">
        <f>(L8-'[2]与12年同期销量比较'!I5)/'[2]与12年同期销量比较'!I5*100</f>
        <v>55.933746245616724</v>
      </c>
      <c r="N8" s="48">
        <f aca="true" t="shared" si="2" ref="N8:N37">RANK(L8,$L$7:$L$37)</f>
        <v>19</v>
      </c>
    </row>
    <row r="9" spans="1:14" ht="15">
      <c r="A9" s="44" t="s">
        <v>59</v>
      </c>
      <c r="B9" s="45">
        <v>72979.57</v>
      </c>
      <c r="C9" s="46">
        <f>(B9-'[2]与12年同期销量比较'!B6)/'[2]与12年同期销量比较'!B6*100</f>
        <v>100.87549147599877</v>
      </c>
      <c r="D9" s="47">
        <v>72979.57</v>
      </c>
      <c r="E9" s="46">
        <f>(D9-'[2]与12年同期销量比较'!C6)/'[2]与12年同期销量比较'!C6*100</f>
        <v>100.87549147599877</v>
      </c>
      <c r="F9" s="45">
        <v>48732.63880000001</v>
      </c>
      <c r="G9" s="46">
        <f>(F9-'[2]与12年同期销量比较'!D6)/'[2]与12年同期销量比较'!D6*100</f>
        <v>157.3191332685169</v>
      </c>
      <c r="H9" s="47">
        <v>48732.63880000001</v>
      </c>
      <c r="I9" s="46">
        <f>(H9-'[2]与12年同期销量比较'!E6)/'[2]与12年同期销量比较'!E6*100</f>
        <v>157.3191332685169</v>
      </c>
      <c r="J9" s="47">
        <f t="shared" si="1"/>
        <v>121712.20880000002</v>
      </c>
      <c r="K9" s="46">
        <f>(J9-'[2]与12年同期销量比较'!F6)/'[2]与12年同期销量比较'!F6*100</f>
        <v>120.21647418286554</v>
      </c>
      <c r="L9" s="47">
        <f t="shared" si="0"/>
        <v>121712.20880000002</v>
      </c>
      <c r="M9" s="46">
        <f>(L9-'[2]与12年同期销量比较'!I6)/'[2]与12年同期销量比较'!I6*100</f>
        <v>120.21647418286554</v>
      </c>
      <c r="N9" s="48">
        <f t="shared" si="2"/>
        <v>5</v>
      </c>
    </row>
    <row r="10" spans="1:14" ht="15">
      <c r="A10" s="44" t="s">
        <v>60</v>
      </c>
      <c r="B10" s="45">
        <v>24910.46</v>
      </c>
      <c r="C10" s="46">
        <f>(B10-'[2]与12年同期销量比较'!B7)/'[2]与12年同期销量比较'!B7*100</f>
        <v>56.667589086929716</v>
      </c>
      <c r="D10" s="47">
        <v>24910.46</v>
      </c>
      <c r="E10" s="46">
        <f>(D10-'[2]与12年同期销量比较'!C7)/'[2]与12年同期销量比较'!C7*100</f>
        <v>56.667589086929716</v>
      </c>
      <c r="F10" s="45">
        <v>7046.5898</v>
      </c>
      <c r="G10" s="46">
        <f>(F10-'[2]与12年同期销量比较'!D7)/'[2]与12年同期销量比较'!D7*100</f>
        <v>24.790925841593058</v>
      </c>
      <c r="H10" s="47">
        <v>7046.5898</v>
      </c>
      <c r="I10" s="46">
        <f>(H10-'[2]与12年同期销量比较'!E7)/'[2]与12年同期销量比较'!E7*100</f>
        <v>24.790925841593058</v>
      </c>
      <c r="J10" s="47">
        <f t="shared" si="1"/>
        <v>31957.0498</v>
      </c>
      <c r="K10" s="46">
        <f>(J10-'[2]与12年同期销量比较'!F7)/'[2]与12年同期销量比较'!F7*100</f>
        <v>48.313796083072965</v>
      </c>
      <c r="L10" s="47">
        <f t="shared" si="0"/>
        <v>31957.0498</v>
      </c>
      <c r="M10" s="46">
        <f>(L10-'[2]与12年同期销量比较'!I7)/'[2]与12年同期销量比较'!I7*100</f>
        <v>48.313796083072965</v>
      </c>
      <c r="N10" s="48">
        <f t="shared" si="2"/>
        <v>26</v>
      </c>
    </row>
    <row r="11" spans="1:14" ht="15">
      <c r="A11" s="44" t="s">
        <v>61</v>
      </c>
      <c r="B11" s="45">
        <v>26553.27</v>
      </c>
      <c r="C11" s="46">
        <f>(B11-'[2]与12年同期销量比较'!B8)/'[2]与12年同期销量比较'!B8*100</f>
        <v>36.184932262109605</v>
      </c>
      <c r="D11" s="47">
        <v>26553.27</v>
      </c>
      <c r="E11" s="46">
        <f>(D11-'[2]与12年同期销量比较'!C8)/'[2]与12年同期销量比较'!C8*100</f>
        <v>36.184932262109605</v>
      </c>
      <c r="F11" s="45">
        <v>11771.1541</v>
      </c>
      <c r="G11" s="46">
        <f>(F11-'[2]与12年同期销量比较'!D8)/'[2]与12年同期销量比较'!D8*100</f>
        <v>23.443870693551354</v>
      </c>
      <c r="H11" s="47">
        <v>11771.1541</v>
      </c>
      <c r="I11" s="46">
        <f>(H11-'[2]与12年同期销量比较'!E8)/'[2]与12年同期销量比较'!E8*100</f>
        <v>23.443870693551354</v>
      </c>
      <c r="J11" s="47">
        <f t="shared" si="1"/>
        <v>38324.424100000004</v>
      </c>
      <c r="K11" s="46">
        <f>(J11-'[2]与12年同期销量比较'!F8)/'[2]与12年同期销量比较'!F8*100</f>
        <v>32.00032698685858</v>
      </c>
      <c r="L11" s="47">
        <f t="shared" si="0"/>
        <v>38324.424100000004</v>
      </c>
      <c r="M11" s="46">
        <f>(L11-'[2]与12年同期销量比较'!I8)/'[2]与12年同期销量比较'!I8*100</f>
        <v>32.00032698685858</v>
      </c>
      <c r="N11" s="48">
        <f t="shared" si="2"/>
        <v>24</v>
      </c>
    </row>
    <row r="12" spans="1:14" ht="15">
      <c r="A12" s="44" t="s">
        <v>62</v>
      </c>
      <c r="B12" s="49">
        <v>73142.03</v>
      </c>
      <c r="C12" s="46">
        <f>(B12-'[2]与12年同期销量比较'!B9)/'[2]与12年同期销量比较'!B9*100</f>
        <v>61.42153046425387</v>
      </c>
      <c r="D12" s="47">
        <v>73142.03</v>
      </c>
      <c r="E12" s="46">
        <f>(D12-'[2]与12年同期销量比较'!C9)/'[2]与12年同期销量比较'!C9*100</f>
        <v>61.42153046425387</v>
      </c>
      <c r="F12" s="45">
        <v>40875.8697</v>
      </c>
      <c r="G12" s="46">
        <f>(F12-'[2]与12年同期销量比较'!D9)/'[2]与12年同期销量比较'!D9*100</f>
        <v>32.860102380937924</v>
      </c>
      <c r="H12" s="47">
        <v>40875.8697</v>
      </c>
      <c r="I12" s="46">
        <f>(H12-'[2]与12年同期销量比较'!E9)/'[2]与12年同期销量比较'!E9*100</f>
        <v>32.860102380937924</v>
      </c>
      <c r="J12" s="47">
        <f t="shared" si="1"/>
        <v>114017.89970000001</v>
      </c>
      <c r="K12" s="46">
        <f>(J12-'[2]与12年同期销量比较'!F9)/'[2]与12年同期销量比较'!F9*100</f>
        <v>49.87112394867299</v>
      </c>
      <c r="L12" s="47">
        <f t="shared" si="0"/>
        <v>114017.89970000001</v>
      </c>
      <c r="M12" s="46">
        <f>(L12-'[2]与12年同期销量比较'!I9)/'[2]与12年同期销量比较'!I9*100</f>
        <v>49.87112394867299</v>
      </c>
      <c r="N12" s="48">
        <f t="shared" si="2"/>
        <v>6</v>
      </c>
    </row>
    <row r="13" spans="1:14" ht="15">
      <c r="A13" s="44" t="s">
        <v>63</v>
      </c>
      <c r="B13" s="45">
        <v>36752.36</v>
      </c>
      <c r="C13" s="46">
        <f>(B13-'[2]与12年同期销量比较'!B10)/'[2]与12年同期销量比较'!B10*100</f>
        <v>140.15075925239825</v>
      </c>
      <c r="D13" s="47">
        <v>36752.36</v>
      </c>
      <c r="E13" s="46">
        <f>(D13-'[2]与12年同期销量比较'!C10)/'[2]与12年同期销量比较'!C10*100</f>
        <v>140.15075925239825</v>
      </c>
      <c r="F13" s="45">
        <v>27826.416599999993</v>
      </c>
      <c r="G13" s="46">
        <f>(F13-'[2]与12年同期销量比较'!D10)/'[2]与12年同期销量比较'!D10*100</f>
        <v>146.6523389561885</v>
      </c>
      <c r="H13" s="47">
        <v>27826.416599999993</v>
      </c>
      <c r="I13" s="46">
        <f>(H13-'[2]与12年同期销量比较'!E10)/'[2]与12年同期销量比较'!E10*100</f>
        <v>146.6523389561885</v>
      </c>
      <c r="J13" s="47">
        <f t="shared" si="1"/>
        <v>64578.7766</v>
      </c>
      <c r="K13" s="46">
        <f>(J13-'[2]与12年同期销量比较'!F10)/'[2]与12年同期销量比较'!F10*100</f>
        <v>142.90972317433875</v>
      </c>
      <c r="L13" s="47">
        <f t="shared" si="0"/>
        <v>64578.7766</v>
      </c>
      <c r="M13" s="46">
        <f>(L13-'[2]与12年同期销量比较'!I10)/'[2]与12年同期销量比较'!I10*100</f>
        <v>142.90972317433875</v>
      </c>
      <c r="N13" s="48">
        <f t="shared" si="2"/>
        <v>18</v>
      </c>
    </row>
    <row r="14" spans="1:14" ht="15">
      <c r="A14" s="44" t="s">
        <v>64</v>
      </c>
      <c r="B14" s="49">
        <v>37026.13</v>
      </c>
      <c r="C14" s="46">
        <f>(B14-'[2]与12年同期销量比较'!B11)/'[2]与12年同期销量比较'!B11*100</f>
        <v>62.663916511256524</v>
      </c>
      <c r="D14" s="47">
        <v>37026.13</v>
      </c>
      <c r="E14" s="46">
        <f>(D14-'[2]与12年同期销量比较'!C11)/'[2]与12年同期销量比较'!C11*100</f>
        <v>62.663916511256524</v>
      </c>
      <c r="F14" s="45">
        <v>32388.0662</v>
      </c>
      <c r="G14" s="46">
        <f>(F14-'[2]与12年同期销量比较'!D11)/'[2]与12年同期销量比较'!D11*100</f>
        <v>29.668727545657504</v>
      </c>
      <c r="H14" s="47">
        <v>32388.0662</v>
      </c>
      <c r="I14" s="46">
        <f>(H14-'[2]与12年同期销量比较'!E11)/'[2]与12年同期销量比较'!E11*100</f>
        <v>29.668727545657504</v>
      </c>
      <c r="J14" s="47">
        <f t="shared" si="1"/>
        <v>69414.1962</v>
      </c>
      <c r="K14" s="46">
        <f>(J14-'[2]与12年同期销量比较'!F11)/'[2]与12年同期销量比较'!F11*100</f>
        <v>45.400811209557716</v>
      </c>
      <c r="L14" s="47">
        <f t="shared" si="0"/>
        <v>69414.1962</v>
      </c>
      <c r="M14" s="46">
        <f>(L14-'[2]与12年同期销量比较'!I11)/'[2]与12年同期销量比较'!I11*100</f>
        <v>45.400811209557716</v>
      </c>
      <c r="N14" s="48">
        <f t="shared" si="2"/>
        <v>16</v>
      </c>
    </row>
    <row r="15" spans="1:14" ht="15">
      <c r="A15" s="44" t="s">
        <v>65</v>
      </c>
      <c r="B15" s="45">
        <v>30995.24</v>
      </c>
      <c r="C15" s="46">
        <f>(B15-'[2]与12年同期销量比较'!B12)/'[2]与12年同期销量比较'!B12*100</f>
        <v>3.8599267177135257</v>
      </c>
      <c r="D15" s="47">
        <v>30995.24</v>
      </c>
      <c r="E15" s="46">
        <f>(D15-'[2]与12年同期销量比较'!C12)/'[2]与12年同期销量比较'!C12*100</f>
        <v>3.8599267177135257</v>
      </c>
      <c r="F15" s="45">
        <v>20831.5059</v>
      </c>
      <c r="G15" s="46">
        <f>(F15-'[2]与12年同期销量比较'!D12)/'[2]与12年同期销量比较'!D12*100</f>
        <v>62.73244616267485</v>
      </c>
      <c r="H15" s="47">
        <v>20831.5059</v>
      </c>
      <c r="I15" s="46">
        <f>(H15-'[2]与12年同期销量比较'!E12)/'[2]与12年同期销量比较'!E12*100</f>
        <v>62.73244616267485</v>
      </c>
      <c r="J15" s="47">
        <f t="shared" si="1"/>
        <v>51826.7459</v>
      </c>
      <c r="K15" s="46">
        <f>(J15-'[2]与12年同期销量比较'!F12)/'[2]与12年同期销量比较'!F12*100</f>
        <v>21.532396882467093</v>
      </c>
      <c r="L15" s="47">
        <f t="shared" si="0"/>
        <v>51826.7459</v>
      </c>
      <c r="M15" s="46">
        <f>(L15-'[2]与12年同期销量比较'!I12)/'[2]与12年同期销量比较'!I12*100</f>
        <v>21.532396882467093</v>
      </c>
      <c r="N15" s="48">
        <f t="shared" si="2"/>
        <v>20</v>
      </c>
    </row>
    <row r="16" spans="1:14" ht="15">
      <c r="A16" s="44" t="s">
        <v>66</v>
      </c>
      <c r="B16" s="49">
        <v>113597.32</v>
      </c>
      <c r="C16" s="46">
        <f>(B16-'[2]与12年同期销量比较'!B13)/'[2]与12年同期销量比较'!B13*100</f>
        <v>30.322626090402228</v>
      </c>
      <c r="D16" s="47">
        <v>113597.32</v>
      </c>
      <c r="E16" s="46">
        <f>(D16-'[2]与12年同期销量比较'!C13)/'[2]与12年同期销量比较'!C13*100</f>
        <v>30.322626090402228</v>
      </c>
      <c r="F16" s="45">
        <v>122994.5359</v>
      </c>
      <c r="G16" s="46">
        <f>(F16-'[2]与12年同期销量比较'!D13)/'[2]与12年同期销量比较'!D13*100</f>
        <v>26.35710207383325</v>
      </c>
      <c r="H16" s="47">
        <v>122994.5359</v>
      </c>
      <c r="I16" s="46">
        <f>(H16-'[2]与12年同期销量比较'!E13)/'[2]与12年同期销量比较'!E13*100</f>
        <v>26.35710207383325</v>
      </c>
      <c r="J16" s="47">
        <f t="shared" si="1"/>
        <v>236591.85590000002</v>
      </c>
      <c r="K16" s="46">
        <f>(J16-'[2]与12年同期销量比较'!F13)/'[2]与12年同期销量比较'!F13*100</f>
        <v>28.23054533881728</v>
      </c>
      <c r="L16" s="47">
        <f t="shared" si="0"/>
        <v>236591.85590000002</v>
      </c>
      <c r="M16" s="46">
        <f>(L16-'[2]与12年同期销量比较'!I13)/'[2]与12年同期销量比较'!I13*100</f>
        <v>28.23054533881728</v>
      </c>
      <c r="N16" s="48">
        <f t="shared" si="2"/>
        <v>2</v>
      </c>
    </row>
    <row r="17" spans="1:14" ht="15">
      <c r="A17" s="44" t="s">
        <v>67</v>
      </c>
      <c r="B17" s="49">
        <v>113256.44</v>
      </c>
      <c r="C17" s="46">
        <f>(B17-'[2]与12年同期销量比较'!B14)/'[2]与12年同期销量比较'!B14*100</f>
        <v>67.87341892982741</v>
      </c>
      <c r="D17" s="47">
        <v>113256.44</v>
      </c>
      <c r="E17" s="46">
        <f>(D17-'[2]与12年同期销量比较'!C14)/'[2]与12年同期销量比较'!C14*100</f>
        <v>67.87341892982741</v>
      </c>
      <c r="F17" s="45">
        <v>78861.7692</v>
      </c>
      <c r="G17" s="46">
        <f>(F17-'[2]与12年同期销量比较'!D14)/'[2]与12年同期销量比较'!D14*100</f>
        <v>120.2462734892855</v>
      </c>
      <c r="H17" s="47">
        <v>78861.7692</v>
      </c>
      <c r="I17" s="46">
        <f>(H17-'[2]与12年同期销量比较'!E14)/'[2]与12年同期销量比较'!E14*100</f>
        <v>120.2462734892855</v>
      </c>
      <c r="J17" s="47">
        <f t="shared" si="1"/>
        <v>192118.20919999998</v>
      </c>
      <c r="K17" s="46">
        <f>(J17-'[2]与12年同期销量比较'!F14)/'[2]与12年同期销量比较'!F14*100</f>
        <v>86.03206526284131</v>
      </c>
      <c r="L17" s="47">
        <f t="shared" si="0"/>
        <v>192118.20919999998</v>
      </c>
      <c r="M17" s="46">
        <f>(L17-'[2]与12年同期销量比较'!I14)/'[2]与12年同期销量比较'!I14*100</f>
        <v>86.03206526284131</v>
      </c>
      <c r="N17" s="48">
        <f t="shared" si="2"/>
        <v>4</v>
      </c>
    </row>
    <row r="18" spans="1:14" ht="15">
      <c r="A18" s="44" t="s">
        <v>68</v>
      </c>
      <c r="B18" s="45">
        <v>39960.69</v>
      </c>
      <c r="C18" s="46">
        <f>(B18-'[2]与12年同期销量比较'!B15)/'[2]与12年同期销量比较'!B15*100</f>
        <v>34.45406736718853</v>
      </c>
      <c r="D18" s="47">
        <v>39960.69</v>
      </c>
      <c r="E18" s="46">
        <f>(D18-'[2]与12年同期销量比较'!C15)/'[2]与12年同期销量比较'!C15*100</f>
        <v>34.45406736718853</v>
      </c>
      <c r="F18" s="45">
        <v>26679.673099999996</v>
      </c>
      <c r="G18" s="46">
        <f>(F18-'[2]与12年同期销量比较'!D15)/'[2]与12年同期销量比较'!D15*100</f>
        <v>83.2256125678817</v>
      </c>
      <c r="H18" s="47">
        <v>26679.673099999996</v>
      </c>
      <c r="I18" s="46">
        <f>(H18-'[2]与12年同期销量比较'!E15)/'[2]与12年同期销量比较'!E15*100</f>
        <v>83.2256125678817</v>
      </c>
      <c r="J18" s="47">
        <f t="shared" si="1"/>
        <v>66640.3631</v>
      </c>
      <c r="K18" s="46">
        <f>(J18-'[2]与12年同期销量比较'!F15)/'[2]与12年同期销量比较'!F15*100</f>
        <v>50.49152513535999</v>
      </c>
      <c r="L18" s="47">
        <f t="shared" si="0"/>
        <v>66640.3631</v>
      </c>
      <c r="M18" s="46">
        <f>(L18-'[2]与12年同期销量比较'!I15)/'[2]与12年同期销量比较'!I15*100</f>
        <v>50.49152513535999</v>
      </c>
      <c r="N18" s="48">
        <f t="shared" si="2"/>
        <v>17</v>
      </c>
    </row>
    <row r="19" spans="1:14" ht="15">
      <c r="A19" s="44" t="s">
        <v>69</v>
      </c>
      <c r="B19" s="45">
        <v>30559.93</v>
      </c>
      <c r="C19" s="46">
        <f>(B19-'[2]与12年同期销量比较'!B16)/'[2]与12年同期销量比较'!B16*100</f>
        <v>11.748543261521814</v>
      </c>
      <c r="D19" s="47">
        <v>30559.93</v>
      </c>
      <c r="E19" s="46">
        <f>(D19-'[2]与12年同期销量比较'!C16)/'[2]与12年同期销量比较'!C16*100</f>
        <v>11.748543261521814</v>
      </c>
      <c r="F19" s="45">
        <v>51112.6702</v>
      </c>
      <c r="G19" s="46">
        <f>(F19-'[2]与12年同期销量比较'!D16)/'[2]与12年同期销量比较'!D16*100</f>
        <v>55.86924959046281</v>
      </c>
      <c r="H19" s="47">
        <v>51112.6702</v>
      </c>
      <c r="I19" s="46">
        <f>(H19-'[2]与12年同期销量比较'!E16)/'[2]与12年同期销量比较'!E16*100</f>
        <v>55.86924959046281</v>
      </c>
      <c r="J19" s="47">
        <f t="shared" si="1"/>
        <v>81672.6002</v>
      </c>
      <c r="K19" s="46">
        <f>(J19-'[2]与12年同期销量比较'!F16)/'[2]与12年同期销量比较'!F16*100</f>
        <v>35.806231818037546</v>
      </c>
      <c r="L19" s="47">
        <f t="shared" si="0"/>
        <v>81672.6002</v>
      </c>
      <c r="M19" s="46">
        <f>(L19-'[2]与12年同期销量比较'!I16)/'[2]与12年同期销量比较'!I16*100</f>
        <v>35.806231818037546</v>
      </c>
      <c r="N19" s="48">
        <f t="shared" si="2"/>
        <v>10</v>
      </c>
    </row>
    <row r="20" spans="1:14" ht="15">
      <c r="A20" s="44" t="s">
        <v>70</v>
      </c>
      <c r="B20" s="45">
        <v>33763.78</v>
      </c>
      <c r="C20" s="46">
        <f>(B20-'[2]与12年同期销量比较'!B17)/'[2]与12年同期销量比较'!B17*100</f>
        <v>57.00490864416143</v>
      </c>
      <c r="D20" s="47">
        <v>33763.78</v>
      </c>
      <c r="E20" s="46">
        <f>(D20-'[2]与12年同期销量比较'!C17)/'[2]与12年同期销量比较'!C17*100</f>
        <v>57.00490864416143</v>
      </c>
      <c r="F20" s="45">
        <v>38452.6636</v>
      </c>
      <c r="G20" s="46">
        <f>(F20-'[2]与12年同期销量比较'!D17)/'[2]与12年同期销量比较'!D17*100</f>
        <v>66.03186122856792</v>
      </c>
      <c r="H20" s="47">
        <v>38452.6636</v>
      </c>
      <c r="I20" s="46">
        <f>(H20-'[2]与12年同期销量比较'!E17)/'[2]与12年同期销量比较'!E17*100</f>
        <v>66.03186122856792</v>
      </c>
      <c r="J20" s="47">
        <f t="shared" si="1"/>
        <v>72216.4436</v>
      </c>
      <c r="K20" s="46">
        <f>(J20-'[2]与12年同期销量比较'!F17)/'[2]与12年同期销量比较'!F17*100</f>
        <v>61.68561547332763</v>
      </c>
      <c r="L20" s="47">
        <f t="shared" si="0"/>
        <v>72216.4436</v>
      </c>
      <c r="M20" s="46">
        <f>(L20-'[2]与12年同期销量比较'!I17)/'[2]与12年同期销量比较'!I17*100</f>
        <v>61.68561547332763</v>
      </c>
      <c r="N20" s="48">
        <f t="shared" si="2"/>
        <v>14</v>
      </c>
    </row>
    <row r="21" spans="1:14" ht="15">
      <c r="A21" s="44" t="s">
        <v>71</v>
      </c>
      <c r="B21" s="49">
        <v>110372.85</v>
      </c>
      <c r="C21" s="46">
        <f>(B21-'[2]与12年同期销量比较'!B18)/'[2]与12年同期销量比较'!B18*100</f>
        <v>37.15753187953568</v>
      </c>
      <c r="D21" s="47">
        <v>110372.85</v>
      </c>
      <c r="E21" s="46">
        <f>(D21-'[2]与12年同期销量比较'!C18)/'[2]与12年同期销量比较'!C18*100</f>
        <v>37.15753187953568</v>
      </c>
      <c r="F21" s="45">
        <v>103393.04699999999</v>
      </c>
      <c r="G21" s="46">
        <f>(F21-'[2]与12年同期销量比较'!D18)/'[2]与12年同期销量比较'!D18*100</f>
        <v>52.71357925507473</v>
      </c>
      <c r="H21" s="47">
        <v>103393.04699999999</v>
      </c>
      <c r="I21" s="46">
        <f>(H21-'[2]与12年同期销量比较'!E18)/'[2]与12年同期销量比较'!E18*100</f>
        <v>52.71357925507473</v>
      </c>
      <c r="J21" s="47">
        <f t="shared" si="1"/>
        <v>213765.897</v>
      </c>
      <c r="K21" s="46">
        <f>(J21-'[2]与12年同期销量比较'!F18)/'[2]与12年同期销量比较'!F18*100</f>
        <v>44.265354150731085</v>
      </c>
      <c r="L21" s="47">
        <f t="shared" si="0"/>
        <v>213765.897</v>
      </c>
      <c r="M21" s="46">
        <f>(L21-'[2]与12年同期销量比较'!I18)/'[2]与12年同期销量比较'!I18*100</f>
        <v>44.265354150731085</v>
      </c>
      <c r="N21" s="48">
        <f t="shared" si="2"/>
        <v>3</v>
      </c>
    </row>
    <row r="22" spans="1:14" ht="15">
      <c r="A22" s="44" t="s">
        <v>72</v>
      </c>
      <c r="B22" s="45">
        <v>48159.71</v>
      </c>
      <c r="C22" s="46">
        <f>(B22-'[2]与12年同期销量比较'!B19)/'[2]与12年同期销量比较'!B19*100</f>
        <v>29.24143088729928</v>
      </c>
      <c r="D22" s="47">
        <v>48159.71</v>
      </c>
      <c r="E22" s="46">
        <f>(D22-'[2]与12年同期销量比较'!C19)/'[2]与12年同期销量比较'!C19*100</f>
        <v>29.24143088729928</v>
      </c>
      <c r="F22" s="45">
        <v>43613.29490000001</v>
      </c>
      <c r="G22" s="46">
        <f>(F22-'[2]与12年同期销量比较'!D19)/'[2]与12年同期销量比较'!D19*100</f>
        <v>36.26716112818126</v>
      </c>
      <c r="H22" s="47">
        <v>43613.29490000001</v>
      </c>
      <c r="I22" s="46">
        <f>(H22-'[2]与12年同期销量比较'!E19)/'[2]与12年同期销量比较'!E19*100</f>
        <v>36.26716112818126</v>
      </c>
      <c r="J22" s="47">
        <f t="shared" si="1"/>
        <v>91773.0049</v>
      </c>
      <c r="K22" s="46">
        <f>(J22-'[2]与12年同期销量比较'!F19)/'[2]与12年同期销量比较'!F19*100</f>
        <v>32.48766360010667</v>
      </c>
      <c r="L22" s="47">
        <f t="shared" si="0"/>
        <v>91773.0049</v>
      </c>
      <c r="M22" s="46">
        <f>(L22-'[2]与12年同期销量比较'!I19)/'[2]与12年同期销量比较'!I19*100</f>
        <v>32.48766360010667</v>
      </c>
      <c r="N22" s="48">
        <f t="shared" si="2"/>
        <v>8</v>
      </c>
    </row>
    <row r="23" spans="1:14" ht="15">
      <c r="A23" s="44" t="s">
        <v>73</v>
      </c>
      <c r="B23" s="45">
        <v>76137.61</v>
      </c>
      <c r="C23" s="46">
        <f>(B23-'[2]与12年同期销量比较'!B20)/'[2]与12年同期销量比较'!B20*100</f>
        <v>99.20167696762307</v>
      </c>
      <c r="D23" s="47">
        <v>76137.61</v>
      </c>
      <c r="E23" s="46">
        <f>(D23-'[2]与12年同期销量比较'!C20)/'[2]与12年同期销量比较'!C20*100</f>
        <v>99.20167696762307</v>
      </c>
      <c r="F23" s="45">
        <v>27234.525999999998</v>
      </c>
      <c r="G23" s="46">
        <f>(F23-'[2]与12年同期销量比较'!D20)/'[2]与12年同期销量比较'!D20*100</f>
        <v>122.24550302858528</v>
      </c>
      <c r="H23" s="47">
        <v>27234.525999999998</v>
      </c>
      <c r="I23" s="46">
        <f>(H23-'[2]与12年同期销量比较'!E20)/'[2]与12年同期销量比较'!E20*100</f>
        <v>122.24550302858528</v>
      </c>
      <c r="J23" s="47">
        <f t="shared" si="1"/>
        <v>103372.136</v>
      </c>
      <c r="K23" s="46">
        <f>(J23-'[2]与12年同期销量比较'!F20)/'[2]与12年同期销量比较'!F20*100</f>
        <v>104.79615715648751</v>
      </c>
      <c r="L23" s="47">
        <f t="shared" si="0"/>
        <v>103372.136</v>
      </c>
      <c r="M23" s="46">
        <f>(L23-'[2]与12年同期销量比较'!I20)/'[2]与12年同期销量比较'!I20*100</f>
        <v>104.79615715648751</v>
      </c>
      <c r="N23" s="48">
        <f t="shared" si="2"/>
        <v>7</v>
      </c>
    </row>
    <row r="24" spans="1:14" ht="15">
      <c r="A24" s="44" t="s">
        <v>74</v>
      </c>
      <c r="B24" s="45">
        <v>48146.59</v>
      </c>
      <c r="C24" s="46">
        <f>(B24-'[2]与12年同期销量比较'!B21)/'[2]与12年同期销量比较'!B21*100</f>
        <v>27.9452508396281</v>
      </c>
      <c r="D24" s="47">
        <v>48146.59</v>
      </c>
      <c r="E24" s="46">
        <f>(D24-'[2]与12年同期销量比较'!C21)/'[2]与12年同期销量比较'!C21*100</f>
        <v>27.9452508396281</v>
      </c>
      <c r="F24" s="45">
        <v>24851.5029</v>
      </c>
      <c r="G24" s="46">
        <f>(F24-'[2]与12年同期销量比较'!D21)/'[2]与12年同期销量比较'!D21*100</f>
        <v>49.00630645892002</v>
      </c>
      <c r="H24" s="47">
        <v>24851.5029</v>
      </c>
      <c r="I24" s="46">
        <f>(H24-'[2]与12年同期销量比较'!E21)/'[2]与12年同期销量比较'!E21*100</f>
        <v>49.00630645892002</v>
      </c>
      <c r="J24" s="47">
        <f t="shared" si="1"/>
        <v>72998.09289999999</v>
      </c>
      <c r="K24" s="46">
        <f>(J24-'[2]与12年同期销量比较'!F21)/'[2]与12年同期销量比较'!F21*100</f>
        <v>34.41307408481333</v>
      </c>
      <c r="L24" s="47">
        <f t="shared" si="0"/>
        <v>72998.09289999999</v>
      </c>
      <c r="M24" s="46">
        <f>(L24-'[2]与12年同期销量比较'!I21)/'[2]与12年同期销量比较'!I21*100</f>
        <v>34.41307408481333</v>
      </c>
      <c r="N24" s="48">
        <f t="shared" si="2"/>
        <v>13</v>
      </c>
    </row>
    <row r="25" spans="1:14" ht="15">
      <c r="A25" s="44" t="s">
        <v>75</v>
      </c>
      <c r="B25" s="45">
        <v>156837.58</v>
      </c>
      <c r="C25" s="46">
        <f>(B25-'[2]与12年同期销量比较'!B22)/'[2]与12年同期销量比较'!B22*100</f>
        <v>45.344776121201086</v>
      </c>
      <c r="D25" s="47">
        <v>156837.58</v>
      </c>
      <c r="E25" s="46">
        <f>(D25-'[2]与12年同期销量比较'!C22)/'[2]与12年同期销量比较'!C22*100</f>
        <v>45.344776121201086</v>
      </c>
      <c r="F25" s="45">
        <v>90325.20199999999</v>
      </c>
      <c r="G25" s="46">
        <f>(F25-'[2]与12年同期销量比较'!D22)/'[2]与12年同期销量比较'!D22*100</f>
        <v>52.84812101259464</v>
      </c>
      <c r="H25" s="47">
        <v>90325.20199999999</v>
      </c>
      <c r="I25" s="46">
        <f>(H25-'[2]与12年同期销量比较'!E22)/'[2]与12年同期销量比较'!E22*100</f>
        <v>52.84812101259464</v>
      </c>
      <c r="J25" s="47">
        <f t="shared" si="1"/>
        <v>247162.78199999998</v>
      </c>
      <c r="K25" s="46">
        <f>(J25-'[2]与12年同期销量比较'!F22)/'[2]与12年同期销量比较'!F22*100</f>
        <v>47.999883222963426</v>
      </c>
      <c r="L25" s="47">
        <f t="shared" si="0"/>
        <v>247162.78199999998</v>
      </c>
      <c r="M25" s="46">
        <f>(L25-'[2]与12年同期销量比较'!I22)/'[2]与12年同期销量比较'!I22*100</f>
        <v>47.999883222963426</v>
      </c>
      <c r="N25" s="48">
        <f t="shared" si="2"/>
        <v>1</v>
      </c>
    </row>
    <row r="26" spans="1:14" ht="15">
      <c r="A26" s="44" t="s">
        <v>76</v>
      </c>
      <c r="B26" s="45">
        <v>36180.06</v>
      </c>
      <c r="C26" s="46">
        <f>(B26-'[2]与12年同期销量比较'!B23)/'[2]与12年同期销量比较'!B23*100</f>
        <v>45.47572453264292</v>
      </c>
      <c r="D26" s="47">
        <v>36180.06</v>
      </c>
      <c r="E26" s="46">
        <f>(D26-'[2]与12年同期销量比较'!C23)/'[2]与12年同期销量比较'!C23*100</f>
        <v>45.47572453264292</v>
      </c>
      <c r="F26" s="45">
        <v>6488.0424</v>
      </c>
      <c r="G26" s="46">
        <f>(F26-'[2]与12年同期销量比较'!D23)/'[2]与12年同期销量比较'!D23*100</f>
        <v>9.164241137656248</v>
      </c>
      <c r="H26" s="47">
        <v>6488.0424</v>
      </c>
      <c r="I26" s="46">
        <f>(H26-'[2]与12年同期销量比较'!E23)/'[2]与12年同期销量比较'!E23*100</f>
        <v>9.164241137656248</v>
      </c>
      <c r="J26" s="47">
        <f t="shared" si="1"/>
        <v>42668.102399999996</v>
      </c>
      <c r="K26" s="46">
        <f>(J26-'[2]与12年同期销量比较'!F23)/'[2]与12年同期销量比较'!F23*100</f>
        <v>38.471894845471695</v>
      </c>
      <c r="L26" s="47">
        <f t="shared" si="0"/>
        <v>42668.102399999996</v>
      </c>
      <c r="M26" s="46">
        <f>(L26-'[2]与12年同期销量比较'!I23)/'[2]与12年同期销量比较'!I23*100</f>
        <v>38.471894845471695</v>
      </c>
      <c r="N26" s="48">
        <f t="shared" si="2"/>
        <v>23</v>
      </c>
    </row>
    <row r="27" spans="1:14" ht="15">
      <c r="A27" s="44" t="s">
        <v>77</v>
      </c>
      <c r="B27" s="45">
        <v>14960.95</v>
      </c>
      <c r="C27" s="46">
        <f>(B27-'[2]与12年同期销量比较'!B24)/'[2]与12年同期销量比较'!B24*100</f>
        <v>46.01732772074203</v>
      </c>
      <c r="D27" s="47">
        <v>14960.95</v>
      </c>
      <c r="E27" s="46">
        <f>(D27-'[2]与12年同期销量比较'!C24)/'[2]与12年同期销量比较'!C24*100</f>
        <v>46.01732772074203</v>
      </c>
      <c r="F27" s="45">
        <v>3762.3185000000003</v>
      </c>
      <c r="G27" s="46">
        <f>(F27-'[2]与12年同期销量比较'!D24)/'[2]与12年同期销量比较'!D24*100</f>
        <v>38.813714740860775</v>
      </c>
      <c r="H27" s="47">
        <v>3762.3185000000003</v>
      </c>
      <c r="I27" s="46">
        <f>(H27-'[2]与12年同期销量比较'!E24)/'[2]与12年同期销量比较'!E24*100</f>
        <v>38.813714740860775</v>
      </c>
      <c r="J27" s="47">
        <f t="shared" si="1"/>
        <v>18723.268500000002</v>
      </c>
      <c r="K27" s="46">
        <f>(J27-'[2]与12年同期销量比较'!F24)/'[2]与12年同期销量比较'!F24*100</f>
        <v>44.5104049125331</v>
      </c>
      <c r="L27" s="47">
        <f t="shared" si="0"/>
        <v>18723.268500000002</v>
      </c>
      <c r="M27" s="46">
        <f>(L27-'[2]与12年同期销量比较'!I24)/'[2]与12年同期销量比较'!I24*100</f>
        <v>44.5104049125331</v>
      </c>
      <c r="N27" s="48">
        <f t="shared" si="2"/>
        <v>28</v>
      </c>
    </row>
    <row r="28" spans="1:14" ht="15">
      <c r="A28" s="44" t="s">
        <v>78</v>
      </c>
      <c r="B28" s="45">
        <v>33876.92</v>
      </c>
      <c r="C28" s="46">
        <f>(B28-'[2]与12年同期销量比较'!B25)/'[2]与12年同期销量比较'!B25*100</f>
        <v>23.404286321059534</v>
      </c>
      <c r="D28" s="47">
        <v>33876.92</v>
      </c>
      <c r="E28" s="46">
        <f>(D28-'[2]与12年同期销量比较'!C25)/'[2]与12年同期销量比较'!C25*100</f>
        <v>23.404286321059534</v>
      </c>
      <c r="F28" s="45">
        <v>14404.9066</v>
      </c>
      <c r="G28" s="46">
        <f>(F28-'[2]与12年同期销量比较'!D25)/'[2]与12年同期销量比较'!D25*100</f>
        <v>38.32031439945606</v>
      </c>
      <c r="H28" s="47">
        <v>14404.9066</v>
      </c>
      <c r="I28" s="46">
        <f>(H28-'[2]与12年同期销量比较'!E25)/'[2]与12年同期销量比较'!E25*100</f>
        <v>38.32031439945606</v>
      </c>
      <c r="J28" s="47">
        <f t="shared" si="1"/>
        <v>48281.8266</v>
      </c>
      <c r="K28" s="46">
        <f>(J28-'[2]与12年同期销量比较'!F25)/'[2]与12年同期销量比较'!F25*100</f>
        <v>27.50657832995814</v>
      </c>
      <c r="L28" s="47">
        <f t="shared" si="0"/>
        <v>48281.8266</v>
      </c>
      <c r="M28" s="46">
        <f>(L28-'[2]与12年同期销量比较'!I25)/'[2]与12年同期销量比较'!I25*100</f>
        <v>27.50657832995814</v>
      </c>
      <c r="N28" s="48">
        <f t="shared" si="2"/>
        <v>21</v>
      </c>
    </row>
    <row r="29" spans="1:14" ht="15">
      <c r="A29" s="44" t="s">
        <v>79</v>
      </c>
      <c r="B29" s="45">
        <v>55157.08</v>
      </c>
      <c r="C29" s="46">
        <f>(B29-'[2]与12年同期销量比较'!B26)/'[2]与12年同期销量比较'!B26*100</f>
        <v>37.08376868101334</v>
      </c>
      <c r="D29" s="47">
        <v>55157.08</v>
      </c>
      <c r="E29" s="46">
        <f>(D29-'[2]与12年同期销量比较'!C26)/'[2]与12年同期销量比较'!C26*100</f>
        <v>37.08376868101334</v>
      </c>
      <c r="F29" s="45">
        <v>32120.6561</v>
      </c>
      <c r="G29" s="46">
        <f>(F29-'[2]与12年同期销量比较'!D26)/'[2]与12年同期销量比较'!D26*100</f>
        <v>26.74416843229881</v>
      </c>
      <c r="H29" s="47">
        <v>32120.6561</v>
      </c>
      <c r="I29" s="46">
        <f>(H29-'[2]与12年同期销量比较'!E26)/'[2]与12年同期销量比较'!E26*100</f>
        <v>26.74416843229881</v>
      </c>
      <c r="J29" s="47">
        <f t="shared" si="1"/>
        <v>87277.73610000001</v>
      </c>
      <c r="K29" s="46">
        <f>(J29-'[2]与12年同期销量比较'!F26)/'[2]与12年同期销量比较'!F26*100</f>
        <v>33.08804236432804</v>
      </c>
      <c r="L29" s="47">
        <f t="shared" si="0"/>
        <v>87277.73610000001</v>
      </c>
      <c r="M29" s="46">
        <f>(L29-'[2]与12年同期销量比较'!I26)/'[2]与12年同期销量比较'!I26*100</f>
        <v>33.08804236432804</v>
      </c>
      <c r="N29" s="48">
        <f t="shared" si="2"/>
        <v>9</v>
      </c>
    </row>
    <row r="30" spans="1:14" ht="15">
      <c r="A30" s="44" t="s">
        <v>80</v>
      </c>
      <c r="B30" s="49">
        <v>18261.34</v>
      </c>
      <c r="C30" s="46">
        <f>(B30-'[2]与12年同期销量比较'!B27)/'[2]与12年同期销量比较'!B27*100</f>
        <v>64.43040294276437</v>
      </c>
      <c r="D30" s="47">
        <v>18261.34</v>
      </c>
      <c r="E30" s="46">
        <f>(D30-'[2]与12年同期销量比较'!C27)/'[2]与12年同期销量比较'!C27*100</f>
        <v>64.43040294276437</v>
      </c>
      <c r="F30" s="45">
        <v>15000.8979</v>
      </c>
      <c r="G30" s="46">
        <f>(F30-'[2]与12年同期销量比较'!D27)/'[2]与12年同期销量比较'!D27*100</f>
        <v>145.13887094715938</v>
      </c>
      <c r="H30" s="47">
        <v>15000.8979</v>
      </c>
      <c r="I30" s="46">
        <f>(H30-'[2]与12年同期销量比较'!E27)/'[2]与12年同期销量比较'!E27*100</f>
        <v>145.13887094715938</v>
      </c>
      <c r="J30" s="47">
        <f t="shared" si="1"/>
        <v>33262.2379</v>
      </c>
      <c r="K30" s="46">
        <f>(J30-'[2]与12年同期销量比较'!F27)/'[2]与12年同期销量比较'!F27*100</f>
        <v>93.1025891774962</v>
      </c>
      <c r="L30" s="47">
        <f t="shared" si="0"/>
        <v>33262.2379</v>
      </c>
      <c r="M30" s="46">
        <f>(L30-'[2]与12年同期销量比较'!I27)/'[2]与12年同期销量比较'!I27*100</f>
        <v>93.1025891774962</v>
      </c>
      <c r="N30" s="48">
        <f t="shared" si="2"/>
        <v>25</v>
      </c>
    </row>
    <row r="31" spans="1:14" ht="15">
      <c r="A31" s="44" t="s">
        <v>81</v>
      </c>
      <c r="B31" s="45">
        <v>40630.15</v>
      </c>
      <c r="C31" s="46">
        <f>(B31-'[2]与12年同期销量比较'!B28)/'[2]与12年同期销量比较'!B28*100</f>
        <v>25.36416566645171</v>
      </c>
      <c r="D31" s="47">
        <v>40630.15</v>
      </c>
      <c r="E31" s="46">
        <f>(D31-'[2]与12年同期销量比较'!C28)/'[2]与12年同期销量比较'!C28*100</f>
        <v>25.36416566645171</v>
      </c>
      <c r="F31" s="45">
        <v>35978.916099999995</v>
      </c>
      <c r="G31" s="46">
        <f>(F31-'[2]与12年同期销量比较'!D28)/'[2]与12年同期销量比较'!D28*100</f>
        <v>32.731950084805085</v>
      </c>
      <c r="H31" s="47">
        <v>35978.916099999995</v>
      </c>
      <c r="I31" s="46">
        <f>(H31-'[2]与12年同期销量比较'!E28)/'[2]与12年同期销量比较'!E28*100</f>
        <v>32.731950084805085</v>
      </c>
      <c r="J31" s="47">
        <f t="shared" si="1"/>
        <v>76609.0661</v>
      </c>
      <c r="K31" s="46">
        <f>(J31-'[2]与12年同期销量比较'!F28)/'[2]与12年同期销量比较'!F28*100</f>
        <v>28.719800550665013</v>
      </c>
      <c r="L31" s="47">
        <f t="shared" si="0"/>
        <v>76609.0661</v>
      </c>
      <c r="M31" s="46">
        <f>(L31-'[2]与12年同期销量比较'!I28)/'[2]与12年同期销量比较'!I28*100</f>
        <v>28.719800550665013</v>
      </c>
      <c r="N31" s="48">
        <f t="shared" si="2"/>
        <v>12</v>
      </c>
    </row>
    <row r="32" spans="1:14" ht="15">
      <c r="A32" s="44" t="s">
        <v>82</v>
      </c>
      <c r="B32" s="45">
        <v>2140.94</v>
      </c>
      <c r="C32" s="46">
        <f>(B32-'[2]与12年同期销量比较'!B29)/'[2]与12年同期销量比较'!B29*100</f>
        <v>10.22024073063498</v>
      </c>
      <c r="D32" s="47">
        <v>2140.94</v>
      </c>
      <c r="E32" s="46">
        <f>(D32-'[2]与12年同期销量比较'!C29)/'[2]与12年同期销量比较'!C29*100</f>
        <v>10.22024073063498</v>
      </c>
      <c r="F32" s="45">
        <v>2202.8508</v>
      </c>
      <c r="G32" s="46">
        <f>(F32-'[2]与12年同期销量比较'!D29)/'[2]与12年同期销量比较'!D29*100</f>
        <v>23.12858563630965</v>
      </c>
      <c r="H32" s="47">
        <v>2202.8508</v>
      </c>
      <c r="I32" s="46">
        <f>(H32-'[2]与12年同期销量比较'!E29)/'[2]与12年同期销量比较'!E29*100</f>
        <v>23.12858563630965</v>
      </c>
      <c r="J32" s="47">
        <f t="shared" si="1"/>
        <v>4343.790800000001</v>
      </c>
      <c r="K32" s="46">
        <f>(J32-'[2]与12年同期销量比较'!F29)/'[2]与12年同期销量比较'!F29*100</f>
        <v>16.409162860697865</v>
      </c>
      <c r="L32" s="47">
        <f t="shared" si="0"/>
        <v>4343.790800000001</v>
      </c>
      <c r="M32" s="46">
        <f>(L32-'[2]与12年同期销量比较'!I29)/'[2]与12年同期销量比较'!I29*100</f>
        <v>16.409162860697865</v>
      </c>
      <c r="N32" s="48">
        <f t="shared" si="2"/>
        <v>31</v>
      </c>
    </row>
    <row r="33" spans="1:14" ht="15">
      <c r="A33" s="44" t="s">
        <v>83</v>
      </c>
      <c r="B33" s="45">
        <v>52787.62</v>
      </c>
      <c r="C33" s="46">
        <f>(B33-'[2]与12年同期销量比较'!B30)/'[2]与12年同期销量比较'!B30*100</f>
        <v>72.2187730514895</v>
      </c>
      <c r="D33" s="47">
        <v>52787.62</v>
      </c>
      <c r="E33" s="46">
        <f>(D33-'[2]与12年同期销量比较'!C30)/'[2]与12年同期销量比较'!C30*100</f>
        <v>72.2187730514895</v>
      </c>
      <c r="F33" s="45">
        <v>17203.0794</v>
      </c>
      <c r="G33" s="46">
        <f>(F33-'[2]与12年同期销量比较'!D30)/'[2]与12年同期销量比较'!D30*100</f>
        <v>80.7461491886518</v>
      </c>
      <c r="H33" s="47">
        <v>17203.0794</v>
      </c>
      <c r="I33" s="46">
        <f>(H33-'[2]与12年同期销量比较'!E30)/'[2]与12年同期销量比较'!E30*100</f>
        <v>80.7461491886518</v>
      </c>
      <c r="J33" s="47">
        <f t="shared" si="1"/>
        <v>69990.6994</v>
      </c>
      <c r="K33" s="46">
        <f>(J33-'[2]与12年同期销量比较'!F30)/'[2]与12年同期销量比较'!F30*100</f>
        <v>74.2392703339553</v>
      </c>
      <c r="L33" s="47">
        <f t="shared" si="0"/>
        <v>69990.6994</v>
      </c>
      <c r="M33" s="46">
        <f>(L33-'[2]与12年同期销量比较'!I30)/'[2]与12年同期销量比较'!I30*100</f>
        <v>74.2392703339553</v>
      </c>
      <c r="N33" s="48">
        <f t="shared" si="2"/>
        <v>15</v>
      </c>
    </row>
    <row r="34" spans="1:14" ht="15">
      <c r="A34" s="44" t="s">
        <v>84</v>
      </c>
      <c r="B34" s="45">
        <v>21750.03</v>
      </c>
      <c r="C34" s="46">
        <f>(B34-'[2]与12年同期销量比较'!B31)/'[2]与12年同期销量比较'!B31*100</f>
        <v>53.44580481279571</v>
      </c>
      <c r="D34" s="47">
        <v>21750.03</v>
      </c>
      <c r="E34" s="46">
        <f>(D34-'[2]与12年同期销量比较'!C31)/'[2]与12年同期销量比较'!C31*100</f>
        <v>53.44580481279571</v>
      </c>
      <c r="F34" s="45">
        <v>8831.8104</v>
      </c>
      <c r="G34" s="46">
        <f>(F34-'[2]与12年同期销量比较'!D31)/'[2]与12年同期销量比较'!D31*100</f>
        <v>45.1004051628069</v>
      </c>
      <c r="H34" s="47">
        <v>8831.8104</v>
      </c>
      <c r="I34" s="46">
        <f>(H34-'[2]与12年同期销量比较'!E31)/'[2]与12年同期销量比较'!E31*100</f>
        <v>45.1004051628069</v>
      </c>
      <c r="J34" s="47">
        <f t="shared" si="1"/>
        <v>30581.8404</v>
      </c>
      <c r="K34" s="46">
        <f>(J34-'[2]与12年同期销量比较'!F31)/'[2]与12年同期销量比较'!F31*100</f>
        <v>50.93874117783571</v>
      </c>
      <c r="L34" s="47">
        <f t="shared" si="0"/>
        <v>30581.8404</v>
      </c>
      <c r="M34" s="46">
        <f>(L34-'[2]与12年同期销量比较'!I31)/'[2]与12年同期销量比较'!I31*100</f>
        <v>50.93874117783571</v>
      </c>
      <c r="N34" s="48">
        <f t="shared" si="2"/>
        <v>27</v>
      </c>
    </row>
    <row r="35" spans="1:14" ht="15">
      <c r="A35" s="44" t="s">
        <v>85</v>
      </c>
      <c r="B35" s="45">
        <v>7308.68</v>
      </c>
      <c r="C35" s="46">
        <f>(B35-'[2]与12年同期销量比较'!B32)/'[2]与12年同期销量比较'!B32*100</f>
        <v>82.90676576948586</v>
      </c>
      <c r="D35" s="47">
        <v>7308.68</v>
      </c>
      <c r="E35" s="46">
        <f>(D35-'[2]与12年同期销量比较'!C32)/'[2]与12年同期销量比较'!C32*100</f>
        <v>82.90676576948586</v>
      </c>
      <c r="F35" s="45">
        <v>5174.260200000001</v>
      </c>
      <c r="G35" s="46">
        <f>(F35-'[2]与12年同期销量比较'!D32)/'[2]与12年同期销量比较'!D32*100</f>
        <v>320.3994634042146</v>
      </c>
      <c r="H35" s="47">
        <v>5174.260200000001</v>
      </c>
      <c r="I35" s="46">
        <f>(H35-'[2]与12年同期销量比较'!E32)/'[2]与12年同期销量比较'!E32*100</f>
        <v>320.3994634042146</v>
      </c>
      <c r="J35" s="47">
        <f t="shared" si="1"/>
        <v>12482.940200000001</v>
      </c>
      <c r="K35" s="46">
        <f>(J35-'[2]与12年同期销量比较'!F32)/'[2]与12年同期销量比较'!F32*100</f>
        <v>138.83270382511648</v>
      </c>
      <c r="L35" s="47">
        <f t="shared" si="0"/>
        <v>12482.940200000001</v>
      </c>
      <c r="M35" s="46">
        <f>(L35-'[2]与12年同期销量比较'!I32)/'[2]与12年同期销量比较'!I32*100</f>
        <v>138.83270382511648</v>
      </c>
      <c r="N35" s="48">
        <f t="shared" si="2"/>
        <v>30</v>
      </c>
    </row>
    <row r="36" spans="1:14" ht="15">
      <c r="A36" s="44" t="s">
        <v>86</v>
      </c>
      <c r="B36" s="45">
        <v>9071.71</v>
      </c>
      <c r="C36" s="46">
        <f>(B36-'[2]与12年同期销量比较'!B33)/'[2]与12年同期销量比较'!B33*100</f>
        <v>48.00945796312993</v>
      </c>
      <c r="D36" s="47">
        <v>9071.71</v>
      </c>
      <c r="E36" s="46">
        <f>(D36-'[2]与12年同期销量比较'!C33)/'[2]与12年同期销量比较'!C33*100</f>
        <v>48.00945796312993</v>
      </c>
      <c r="F36" s="45">
        <v>3783.8711999999996</v>
      </c>
      <c r="G36" s="46">
        <f>(F36-'[2]与12年同期销量比较'!D33)/'[2]与12年同期销量比较'!D33*100</f>
        <v>58.678728170186204</v>
      </c>
      <c r="H36" s="47">
        <v>3783.8711999999996</v>
      </c>
      <c r="I36" s="46">
        <f>(H36-'[2]与12年同期销量比较'!E33)/'[2]与12年同期销量比较'!E33*100</f>
        <v>58.678728170186204</v>
      </c>
      <c r="J36" s="47">
        <f t="shared" si="1"/>
        <v>12855.581199999999</v>
      </c>
      <c r="K36" s="46">
        <f>(J36-'[2]与12年同期销量比较'!F33)/'[2]与12年同期销量比较'!F33*100</f>
        <v>50.997806654869585</v>
      </c>
      <c r="L36" s="47">
        <f t="shared" si="0"/>
        <v>12855.581199999999</v>
      </c>
      <c r="M36" s="46">
        <f>(L36-'[2]与12年同期销量比较'!I33)/'[2]与12年同期销量比较'!I33*100</f>
        <v>50.997806654869585</v>
      </c>
      <c r="N36" s="48">
        <f t="shared" si="2"/>
        <v>29</v>
      </c>
    </row>
    <row r="37" spans="1:14" ht="15">
      <c r="A37" s="44" t="s">
        <v>87</v>
      </c>
      <c r="B37" s="45">
        <v>32764.64</v>
      </c>
      <c r="C37" s="46">
        <f>(B37-'[2]与12年同期销量比较'!B34)/'[2]与12年同期销量比较'!B34*100</f>
        <v>98.77230469376667</v>
      </c>
      <c r="D37" s="47">
        <v>32764.64</v>
      </c>
      <c r="E37" s="46">
        <f>(D37-'[2]与12年同期销量比较'!C34)/'[2]与12年同期销量比较'!C34*100</f>
        <v>98.77230469376667</v>
      </c>
      <c r="F37" s="45">
        <v>10655.6386</v>
      </c>
      <c r="G37" s="46">
        <f>(F37-'[2]与12年同期销量比较'!D34)/'[2]与12年同期销量比较'!D34*100</f>
        <v>40.55808729623367</v>
      </c>
      <c r="H37" s="47">
        <v>10655.6386</v>
      </c>
      <c r="I37" s="46">
        <f>(H37-'[2]与12年同期销量比较'!E34)/'[2]与12年同期销量比较'!E34*100</f>
        <v>40.55808729623367</v>
      </c>
      <c r="J37" s="47">
        <f t="shared" si="1"/>
        <v>43420.2786</v>
      </c>
      <c r="K37" s="46">
        <f>(J37-'[2]与12年同期销量比较'!F34)/'[2]与12年同期销量比较'!F34*100</f>
        <v>80.43326044657618</v>
      </c>
      <c r="L37" s="47">
        <f t="shared" si="0"/>
        <v>43420.2786</v>
      </c>
      <c r="M37" s="46">
        <f>(L37-'[2]与12年同期销量比较'!I34)/'[2]与12年同期销量比较'!I34*100</f>
        <v>80.43326044657618</v>
      </c>
      <c r="N37" s="48">
        <f t="shared" si="2"/>
        <v>22</v>
      </c>
    </row>
    <row r="38" spans="1:14" ht="15">
      <c r="A38" s="44" t="s">
        <v>88</v>
      </c>
      <c r="B38" s="45">
        <f>SUM(B7:B37)</f>
        <v>1468507.5799999998</v>
      </c>
      <c r="C38" s="46">
        <f>(B38-'[2]与12年同期销量比较'!B35)/'[2]与12年同期销量比较'!B35*100</f>
        <v>48.50859956936524</v>
      </c>
      <c r="D38" s="47">
        <f>SUM(D7:D37)</f>
        <v>1468507.5799999998</v>
      </c>
      <c r="E38" s="46">
        <f>(D38-'[2]与12年同期销量比较'!C35)/'[2]与12年同期销量比较'!C35*100</f>
        <v>48.50859956936524</v>
      </c>
      <c r="F38" s="45">
        <f>SUM(F7:F37)</f>
        <v>1017441.0125000001</v>
      </c>
      <c r="G38" s="46">
        <f>(F38-'[2]与12年同期销量比较'!D35)/'[2]与12年同期销量比较'!D35*100</f>
        <v>54.95082758088748</v>
      </c>
      <c r="H38" s="47">
        <f>SUM(H7:H37)</f>
        <v>1017441.0125000001</v>
      </c>
      <c r="I38" s="46">
        <f>(H38-'[2]与12年同期销量比较'!E35)/'[2]与12年同期销量比较'!E35*100</f>
        <v>54.95082758088748</v>
      </c>
      <c r="J38" s="47">
        <f t="shared" si="1"/>
        <v>2485948.5925</v>
      </c>
      <c r="K38" s="46">
        <f>(J38-'[2]与12年同期销量比较'!F35)/'[2]与12年同期销量比较'!F35*100</f>
        <v>51.0793769688201</v>
      </c>
      <c r="L38" s="47">
        <f t="shared" si="0"/>
        <v>2485948.5925</v>
      </c>
      <c r="M38" s="46">
        <f>(L38-'[2]与12年同期销量比较'!I35)/'[2]与12年同期销量比较'!I35*100</f>
        <v>51.0793769688201</v>
      </c>
      <c r="N38" s="48"/>
    </row>
  </sheetData>
  <mergeCells count="19">
    <mergeCell ref="H4:I4"/>
    <mergeCell ref="J4:K4"/>
    <mergeCell ref="L4:M4"/>
    <mergeCell ref="B5:B6"/>
    <mergeCell ref="D5:D6"/>
    <mergeCell ref="F5:F6"/>
    <mergeCell ref="H5:H6"/>
    <mergeCell ref="J5:J6"/>
    <mergeCell ref="L5:L6"/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2013-02-20T08:23:46Z</dcterms:modified>
  <cp:category/>
  <cp:version/>
  <cp:contentType/>
  <cp:contentStatus/>
</cp:coreProperties>
</file>