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9416" windowHeight="97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1" i="1"/>
  <c r="G34"/>
  <c r="G35"/>
  <c r="G36"/>
  <c r="G37"/>
  <c r="G38"/>
  <c r="G39"/>
  <c r="G40"/>
  <c r="G41"/>
  <c r="G42"/>
  <c r="G43"/>
  <c r="G44"/>
  <c r="G23"/>
  <c r="G24"/>
  <c r="G25"/>
  <c r="G26"/>
  <c r="G27"/>
  <c r="G28"/>
  <c r="G29"/>
  <c r="G30"/>
  <c r="G31"/>
  <c r="G8"/>
  <c r="G9"/>
  <c r="G10"/>
  <c r="G11"/>
  <c r="G12"/>
  <c r="G13"/>
  <c r="G14"/>
  <c r="G15"/>
  <c r="G16"/>
  <c r="G17"/>
  <c r="G18"/>
  <c r="G19"/>
  <c r="G20"/>
  <c r="G33" l="1"/>
  <c r="G22"/>
  <c r="G7"/>
  <c r="D32"/>
  <c r="D21"/>
  <c r="D6"/>
  <c r="C19"/>
  <c r="C17"/>
  <c r="C9"/>
  <c r="B19"/>
  <c r="B9"/>
  <c r="F32"/>
  <c r="C32"/>
  <c r="B32"/>
  <c r="F21"/>
  <c r="C21"/>
  <c r="B21"/>
  <c r="F6"/>
  <c r="C6" l="1"/>
  <c r="C45" s="1"/>
  <c r="D45"/>
  <c r="E32"/>
  <c r="E45" s="1"/>
  <c r="E6"/>
  <c r="F45"/>
  <c r="G21"/>
  <c r="G6"/>
  <c r="G32"/>
  <c r="B6"/>
  <c r="B45" s="1"/>
  <c r="G45" l="1"/>
</calcChain>
</file>

<file path=xl/sharedStrings.xml><?xml version="1.0" encoding="utf-8"?>
<sst xmlns="http://schemas.openxmlformats.org/spreadsheetml/2006/main" count="49" uniqueCount="49">
  <si>
    <t>附件1</t>
    <phoneticPr fontId="2" type="noConversion"/>
  </si>
  <si>
    <t>省份</t>
    <phoneticPr fontId="2" type="noConversion"/>
  </si>
  <si>
    <t>其中：提前下达</t>
    <phoneticPr fontId="2" type="noConversion"/>
  </si>
  <si>
    <t>本次下达</t>
    <phoneticPr fontId="2" type="noConversion"/>
  </si>
  <si>
    <t>东部地区</t>
    <phoneticPr fontId="2" type="noConversion"/>
  </si>
  <si>
    <t>北京</t>
    <phoneticPr fontId="2" type="noConversion"/>
  </si>
  <si>
    <t>天津</t>
    <phoneticPr fontId="2" type="noConversion"/>
  </si>
  <si>
    <t>辽宁</t>
    <phoneticPr fontId="2" type="noConversion"/>
  </si>
  <si>
    <t>大连</t>
    <phoneticPr fontId="2" type="noConversion"/>
  </si>
  <si>
    <t>上海</t>
    <phoneticPr fontId="2" type="noConversion"/>
  </si>
  <si>
    <t>江苏</t>
    <phoneticPr fontId="2" type="noConversion"/>
  </si>
  <si>
    <t>浙江</t>
    <phoneticPr fontId="2" type="noConversion"/>
  </si>
  <si>
    <t>宁波</t>
    <phoneticPr fontId="2" type="noConversion"/>
  </si>
  <si>
    <t>福建</t>
    <phoneticPr fontId="2" type="noConversion"/>
  </si>
  <si>
    <t>厦门</t>
    <phoneticPr fontId="2" type="noConversion"/>
  </si>
  <si>
    <t>山东</t>
    <phoneticPr fontId="2" type="noConversion"/>
  </si>
  <si>
    <t>青岛</t>
    <phoneticPr fontId="2" type="noConversion"/>
  </si>
  <si>
    <t>广东</t>
    <phoneticPr fontId="2" type="noConversion"/>
  </si>
  <si>
    <t>深圳</t>
    <phoneticPr fontId="2" type="noConversion"/>
  </si>
  <si>
    <t>中部地区</t>
    <phoneticPr fontId="2" type="noConversion"/>
  </si>
  <si>
    <t>河北</t>
    <phoneticPr fontId="2" type="noConversion"/>
  </si>
  <si>
    <t>山西</t>
    <phoneticPr fontId="2" type="noConversion"/>
  </si>
  <si>
    <t>吉林</t>
    <phoneticPr fontId="2" type="noConversion"/>
  </si>
  <si>
    <t>黑龙江</t>
    <phoneticPr fontId="2" type="noConversion"/>
  </si>
  <si>
    <t>安徽</t>
    <phoneticPr fontId="2" type="noConversion"/>
  </si>
  <si>
    <t>江西</t>
    <phoneticPr fontId="2" type="noConversion"/>
  </si>
  <si>
    <t>河南</t>
    <phoneticPr fontId="2" type="noConversion"/>
  </si>
  <si>
    <t>湖北</t>
    <phoneticPr fontId="2" type="noConversion"/>
  </si>
  <si>
    <t>湖南</t>
    <phoneticPr fontId="2" type="noConversion"/>
  </si>
  <si>
    <t>海南</t>
    <phoneticPr fontId="2" type="noConversion"/>
  </si>
  <si>
    <t>西部地区</t>
    <phoneticPr fontId="2" type="noConversion"/>
  </si>
  <si>
    <t>内蒙古</t>
    <phoneticPr fontId="2" type="noConversion"/>
  </si>
  <si>
    <t>广西</t>
    <phoneticPr fontId="2" type="noConversion"/>
  </si>
  <si>
    <t>重庆</t>
    <phoneticPr fontId="2" type="noConversion"/>
  </si>
  <si>
    <t>四川</t>
    <phoneticPr fontId="2" type="noConversion"/>
  </si>
  <si>
    <t>贵州</t>
    <phoneticPr fontId="2" type="noConversion"/>
  </si>
  <si>
    <t>云南</t>
    <phoneticPr fontId="2" type="noConversion"/>
  </si>
  <si>
    <t>西藏</t>
    <phoneticPr fontId="2" type="noConversion"/>
  </si>
  <si>
    <t>陕西</t>
    <phoneticPr fontId="2" type="noConversion"/>
  </si>
  <si>
    <t>甘肃</t>
    <phoneticPr fontId="2" type="noConversion"/>
  </si>
  <si>
    <t>青海</t>
    <phoneticPr fontId="2" type="noConversion"/>
  </si>
  <si>
    <t>宁夏</t>
    <phoneticPr fontId="2" type="noConversion"/>
  </si>
  <si>
    <t>新疆</t>
    <phoneticPr fontId="2" type="noConversion"/>
  </si>
  <si>
    <t>合计</t>
    <phoneticPr fontId="2" type="noConversion"/>
  </si>
  <si>
    <t>2019年中央财政城镇保障性安居工程专项资金分配表</t>
    <phoneticPr fontId="2" type="noConversion"/>
  </si>
  <si>
    <t>应分配金额（万元）</t>
    <phoneticPr fontId="2" type="noConversion"/>
  </si>
  <si>
    <t>城镇棚户区计划改造套数（套）</t>
  </si>
  <si>
    <t>计划发放租赁补贴户数（户）</t>
  </si>
  <si>
    <t>激励支持资金     （万元）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</si>
</sst>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&quot;￥&quot;#,##0.00;&quot;￥&quot;\-#,##0.00"/>
    <numFmt numFmtId="177" formatCode="0_);[Red]\(0\)"/>
    <numFmt numFmtId="178" formatCode="0.0_);[Red]\(0.0\)"/>
    <numFmt numFmtId="179" formatCode="&quot;¥&quot;#,##0_);[Red]\(&quot;¥&quot;#,##0\)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Helv"/>
      <family val="2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黑体"/>
      <family val="3"/>
      <charset val="134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177" fontId="0" fillId="0" borderId="0" xfId="0" applyNumberFormat="1" applyAlignment="1"/>
    <xf numFmtId="178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77" fontId="11" fillId="0" borderId="8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/>
    </xf>
    <xf numFmtId="177" fontId="11" fillId="0" borderId="8" xfId="1" applyNumberFormat="1" applyFont="1" applyBorder="1" applyAlignment="1">
      <alignment horizontal="right" vertical="center"/>
    </xf>
    <xf numFmtId="177" fontId="12" fillId="0" borderId="9" xfId="1" applyNumberFormat="1" applyFont="1" applyBorder="1" applyAlignment="1">
      <alignment horizontal="right" vertical="center"/>
    </xf>
    <xf numFmtId="177" fontId="15" fillId="0" borderId="8" xfId="1" applyNumberFormat="1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177" fontId="16" fillId="2" borderId="8" xfId="0" applyNumberFormat="1" applyFont="1" applyFill="1" applyBorder="1" applyAlignment="1">
      <alignment horizontal="right" vertical="center" wrapText="1"/>
    </xf>
    <xf numFmtId="177" fontId="17" fillId="0" borderId="8" xfId="0" applyNumberFormat="1" applyFont="1" applyBorder="1" applyAlignment="1">
      <alignment vertical="center"/>
    </xf>
    <xf numFmtId="177" fontId="0" fillId="0" borderId="8" xfId="0" applyNumberFormat="1" applyBorder="1" applyAlignment="1">
      <alignment horizontal="right" vertical="justify"/>
    </xf>
    <xf numFmtId="177" fontId="0" fillId="0" borderId="8" xfId="0" applyNumberFormat="1" applyBorder="1" applyAlignment="1"/>
    <xf numFmtId="177" fontId="18" fillId="0" borderId="8" xfId="0" applyNumberFormat="1" applyFont="1" applyBorder="1" applyAlignment="1"/>
    <xf numFmtId="177" fontId="18" fillId="0" borderId="8" xfId="0" applyNumberFormat="1" applyFont="1" applyBorder="1" applyAlignment="1">
      <alignment horizontal="right" vertical="justify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 wrapText="1"/>
    </xf>
    <xf numFmtId="179" fontId="0" fillId="0" borderId="6" xfId="0" applyNumberForma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_0423补助资金测算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A3" sqref="A3:XFD3"/>
    </sheetView>
  </sheetViews>
  <sheetFormatPr defaultRowHeight="14.4"/>
  <cols>
    <col min="1" max="1" width="9.77734375" customWidth="1"/>
    <col min="2" max="2" width="12.5546875" customWidth="1"/>
    <col min="3" max="3" width="13.109375" customWidth="1"/>
    <col min="4" max="4" width="11.5546875" customWidth="1"/>
    <col min="5" max="5" width="13.109375" customWidth="1"/>
    <col min="6" max="6" width="10.88671875" customWidth="1"/>
    <col min="7" max="7" width="11.33203125" customWidth="1"/>
  </cols>
  <sheetData>
    <row r="1" spans="1:7" ht="15.6">
      <c r="A1" s="1" t="s">
        <v>0</v>
      </c>
      <c r="B1" s="3"/>
      <c r="C1" s="3"/>
      <c r="D1" s="4"/>
      <c r="E1" s="5"/>
      <c r="F1" s="6"/>
      <c r="G1" s="2"/>
    </row>
    <row r="2" spans="1:7" ht="22.2">
      <c r="A2" s="28" t="s">
        <v>44</v>
      </c>
      <c r="B2" s="28"/>
      <c r="C2" s="28"/>
      <c r="D2" s="28"/>
      <c r="E2" s="28"/>
      <c r="F2" s="29"/>
      <c r="G2" s="29"/>
    </row>
    <row r="3" spans="1:7" ht="22.2">
      <c r="A3" s="7"/>
      <c r="B3" s="8"/>
      <c r="C3" s="30"/>
      <c r="D3" s="30"/>
      <c r="E3" s="30"/>
      <c r="F3" s="31"/>
      <c r="G3" s="31"/>
    </row>
    <row r="4" spans="1:7" ht="15.6" customHeight="1">
      <c r="A4" s="32" t="s">
        <v>1</v>
      </c>
      <c r="B4" s="34" t="s">
        <v>46</v>
      </c>
      <c r="C4" s="34" t="s">
        <v>47</v>
      </c>
      <c r="D4" s="34" t="s">
        <v>48</v>
      </c>
      <c r="E4" s="36" t="s">
        <v>45</v>
      </c>
      <c r="F4" s="9"/>
      <c r="G4" s="10"/>
    </row>
    <row r="5" spans="1:7" ht="42.75" customHeight="1">
      <c r="A5" s="33"/>
      <c r="B5" s="35"/>
      <c r="C5" s="35"/>
      <c r="D5" s="35"/>
      <c r="E5" s="37"/>
      <c r="F5" s="11" t="s">
        <v>2</v>
      </c>
      <c r="G5" s="11" t="s">
        <v>3</v>
      </c>
    </row>
    <row r="6" spans="1:7" ht="26.25" customHeight="1">
      <c r="A6" s="12" t="s">
        <v>4</v>
      </c>
      <c r="B6" s="13">
        <f t="shared" ref="B6" si="0">SUM(B7:B20)</f>
        <v>800262</v>
      </c>
      <c r="C6" s="13">
        <f>SUM(C7:C20)</f>
        <v>230971</v>
      </c>
      <c r="D6" s="13">
        <f>SUM(D7:D20)</f>
        <v>6000</v>
      </c>
      <c r="E6" s="14">
        <f>SUM(E7:E20)</f>
        <v>1358357</v>
      </c>
      <c r="F6" s="13">
        <f t="shared" ref="F6:G6" si="1">SUM(F7:F20)</f>
        <v>397567</v>
      </c>
      <c r="G6" s="13">
        <f t="shared" si="1"/>
        <v>960790</v>
      </c>
    </row>
    <row r="7" spans="1:7" ht="15.6">
      <c r="A7" s="15" t="s">
        <v>5</v>
      </c>
      <c r="B7" s="16">
        <v>20000</v>
      </c>
      <c r="C7" s="16">
        <v>12000</v>
      </c>
      <c r="D7" s="23"/>
      <c r="E7" s="24">
        <v>14923</v>
      </c>
      <c r="F7" s="16">
        <v>12170</v>
      </c>
      <c r="G7" s="17">
        <f t="shared" ref="G7:G44" si="2">E7-F7</f>
        <v>2753</v>
      </c>
    </row>
    <row r="8" spans="1:7" ht="15.6">
      <c r="A8" s="15" t="s">
        <v>6</v>
      </c>
      <c r="B8" s="16">
        <v>25800</v>
      </c>
      <c r="C8" s="16">
        <v>20000</v>
      </c>
      <c r="D8" s="23"/>
      <c r="E8" s="24">
        <v>44538</v>
      </c>
      <c r="F8" s="16"/>
      <c r="G8" s="17">
        <f t="shared" si="2"/>
        <v>44538</v>
      </c>
    </row>
    <row r="9" spans="1:7" ht="15.6">
      <c r="A9" s="15" t="s">
        <v>7</v>
      </c>
      <c r="B9" s="16">
        <f>19240-B10</f>
        <v>18527</v>
      </c>
      <c r="C9" s="16">
        <f>62590-C10</f>
        <v>39590</v>
      </c>
      <c r="D9" s="23"/>
      <c r="E9" s="24">
        <v>58993</v>
      </c>
      <c r="F9" s="16">
        <v>79655</v>
      </c>
      <c r="G9" s="17">
        <f t="shared" si="2"/>
        <v>-20662</v>
      </c>
    </row>
    <row r="10" spans="1:7" ht="15.6">
      <c r="A10" s="15" t="s">
        <v>8</v>
      </c>
      <c r="B10" s="16">
        <v>713</v>
      </c>
      <c r="C10" s="16">
        <v>23000</v>
      </c>
      <c r="D10" s="23"/>
      <c r="E10" s="27">
        <v>6083</v>
      </c>
      <c r="F10" s="16"/>
      <c r="G10" s="17">
        <f t="shared" si="2"/>
        <v>6083</v>
      </c>
    </row>
    <row r="11" spans="1:7" ht="15.6">
      <c r="A11" s="15" t="s">
        <v>9</v>
      </c>
      <c r="B11" s="16">
        <v>30000</v>
      </c>
      <c r="C11" s="16">
        <v>37500</v>
      </c>
      <c r="D11" s="23"/>
      <c r="E11" s="24">
        <v>29598</v>
      </c>
      <c r="F11" s="16">
        <v>17807</v>
      </c>
      <c r="G11" s="17">
        <f t="shared" si="2"/>
        <v>11791</v>
      </c>
    </row>
    <row r="12" spans="1:7" ht="15.6">
      <c r="A12" s="15" t="s">
        <v>10</v>
      </c>
      <c r="B12" s="16">
        <v>220000</v>
      </c>
      <c r="C12" s="16">
        <v>13300</v>
      </c>
      <c r="D12" s="23">
        <v>2000</v>
      </c>
      <c r="E12" s="24">
        <v>307700</v>
      </c>
      <c r="F12" s="16"/>
      <c r="G12" s="17">
        <f t="shared" si="2"/>
        <v>307700</v>
      </c>
    </row>
    <row r="13" spans="1:7" ht="15.6">
      <c r="A13" s="15" t="s">
        <v>11</v>
      </c>
      <c r="B13" s="16">
        <v>175027</v>
      </c>
      <c r="C13" s="16">
        <v>32913</v>
      </c>
      <c r="D13" s="23">
        <v>2000</v>
      </c>
      <c r="E13" s="24">
        <v>293102</v>
      </c>
      <c r="F13" s="16">
        <v>61978</v>
      </c>
      <c r="G13" s="17">
        <f t="shared" si="2"/>
        <v>231124</v>
      </c>
    </row>
    <row r="14" spans="1:7" ht="15.6">
      <c r="A14" s="15" t="s">
        <v>12</v>
      </c>
      <c r="B14" s="16">
        <v>7973</v>
      </c>
      <c r="C14" s="16">
        <v>0</v>
      </c>
      <c r="D14" s="23"/>
      <c r="E14" s="24">
        <v>6681</v>
      </c>
      <c r="F14" s="16"/>
      <c r="G14" s="17">
        <f t="shared" si="2"/>
        <v>6681</v>
      </c>
    </row>
    <row r="15" spans="1:7" ht="15.6">
      <c r="A15" s="15" t="s">
        <v>13</v>
      </c>
      <c r="B15" s="16">
        <v>63428</v>
      </c>
      <c r="C15" s="16">
        <v>4110</v>
      </c>
      <c r="D15" s="23"/>
      <c r="E15" s="24">
        <v>134356</v>
      </c>
      <c r="F15" s="16">
        <v>33749</v>
      </c>
      <c r="G15" s="17">
        <f t="shared" si="2"/>
        <v>100607</v>
      </c>
    </row>
    <row r="16" spans="1:7" ht="15.6">
      <c r="A16" s="15" t="s">
        <v>14</v>
      </c>
      <c r="B16" s="16">
        <v>0</v>
      </c>
      <c r="C16" s="16">
        <v>0</v>
      </c>
      <c r="D16" s="23"/>
      <c r="E16" s="24">
        <v>0</v>
      </c>
      <c r="F16" s="16"/>
      <c r="G16" s="17">
        <f t="shared" si="2"/>
        <v>0</v>
      </c>
    </row>
    <row r="17" spans="1:7" ht="15.6">
      <c r="A17" s="15" t="s">
        <v>15</v>
      </c>
      <c r="B17" s="16">
        <v>185236</v>
      </c>
      <c r="C17" s="16">
        <f>30468-C18</f>
        <v>23468</v>
      </c>
      <c r="D17" s="23">
        <v>2000</v>
      </c>
      <c r="E17" s="24">
        <v>391109</v>
      </c>
      <c r="F17" s="16">
        <v>171511</v>
      </c>
      <c r="G17" s="17">
        <f t="shared" si="2"/>
        <v>219598</v>
      </c>
    </row>
    <row r="18" spans="1:7" ht="15.6">
      <c r="A18" s="15" t="s">
        <v>16</v>
      </c>
      <c r="B18" s="16">
        <v>28598</v>
      </c>
      <c r="C18" s="16">
        <v>7000</v>
      </c>
      <c r="D18" s="23"/>
      <c r="E18" s="27">
        <v>23694</v>
      </c>
      <c r="F18" s="16"/>
      <c r="G18" s="17">
        <f t="shared" si="2"/>
        <v>23694</v>
      </c>
    </row>
    <row r="19" spans="1:7" ht="15.6">
      <c r="A19" s="15" t="s">
        <v>17</v>
      </c>
      <c r="B19" s="16">
        <f>24960-B20</f>
        <v>20512</v>
      </c>
      <c r="C19" s="16">
        <f>18090-C20</f>
        <v>17167</v>
      </c>
      <c r="D19" s="23"/>
      <c r="E19" s="24">
        <v>40949</v>
      </c>
      <c r="F19" s="16">
        <v>20697</v>
      </c>
      <c r="G19" s="17">
        <f t="shared" si="2"/>
        <v>20252</v>
      </c>
    </row>
    <row r="20" spans="1:7" ht="15.6">
      <c r="A20" s="15" t="s">
        <v>18</v>
      </c>
      <c r="B20" s="16">
        <v>4448</v>
      </c>
      <c r="C20" s="16">
        <v>923</v>
      </c>
      <c r="D20" s="23"/>
      <c r="E20" s="24">
        <v>6631</v>
      </c>
      <c r="F20" s="16"/>
      <c r="G20" s="17">
        <f t="shared" si="2"/>
        <v>6631</v>
      </c>
    </row>
    <row r="21" spans="1:7" ht="25.5" customHeight="1">
      <c r="A21" s="12" t="s">
        <v>19</v>
      </c>
      <c r="B21" s="18">
        <f t="shared" ref="B21:G21" si="3">SUM(B22:B31)</f>
        <v>994109</v>
      </c>
      <c r="C21" s="18">
        <f t="shared" si="3"/>
        <v>738330</v>
      </c>
      <c r="D21" s="18">
        <f t="shared" si="3"/>
        <v>8000</v>
      </c>
      <c r="E21" s="18">
        <f t="shared" si="3"/>
        <v>2742830</v>
      </c>
      <c r="F21" s="20">
        <f t="shared" si="3"/>
        <v>1432761</v>
      </c>
      <c r="G21" s="20">
        <f t="shared" si="3"/>
        <v>1310069</v>
      </c>
    </row>
    <row r="22" spans="1:7" ht="15.6">
      <c r="A22" s="15" t="s">
        <v>20</v>
      </c>
      <c r="B22" s="16">
        <v>119160</v>
      </c>
      <c r="C22" s="16">
        <v>18980</v>
      </c>
      <c r="D22" s="23"/>
      <c r="E22" s="25">
        <v>286191</v>
      </c>
      <c r="F22" s="16">
        <v>137501</v>
      </c>
      <c r="G22" s="17">
        <f t="shared" si="2"/>
        <v>148690</v>
      </c>
    </row>
    <row r="23" spans="1:7" ht="15.6">
      <c r="A23" s="15" t="s">
        <v>21</v>
      </c>
      <c r="B23" s="16">
        <v>32351</v>
      </c>
      <c r="C23" s="16">
        <v>68854</v>
      </c>
      <c r="D23" s="23"/>
      <c r="E23" s="25">
        <v>106807</v>
      </c>
      <c r="F23" s="16">
        <v>63566</v>
      </c>
      <c r="G23" s="17">
        <f t="shared" si="2"/>
        <v>43241</v>
      </c>
    </row>
    <row r="24" spans="1:7" ht="15.6">
      <c r="A24" s="15" t="s">
        <v>22</v>
      </c>
      <c r="B24" s="16">
        <v>31139</v>
      </c>
      <c r="C24" s="16">
        <v>86595</v>
      </c>
      <c r="D24" s="23"/>
      <c r="E24" s="25">
        <v>115623</v>
      </c>
      <c r="F24" s="16">
        <v>33882</v>
      </c>
      <c r="G24" s="17">
        <f t="shared" si="2"/>
        <v>81741</v>
      </c>
    </row>
    <row r="25" spans="1:7" ht="15.6">
      <c r="A25" s="15" t="s">
        <v>23</v>
      </c>
      <c r="B25" s="16">
        <v>23875</v>
      </c>
      <c r="C25" s="16">
        <v>265605</v>
      </c>
      <c r="D25" s="23"/>
      <c r="E25" s="25">
        <v>176237</v>
      </c>
      <c r="F25" s="16">
        <v>23203</v>
      </c>
      <c r="G25" s="17">
        <f t="shared" si="2"/>
        <v>153034</v>
      </c>
    </row>
    <row r="26" spans="1:7" ht="15.6">
      <c r="A26" s="15" t="s">
        <v>24</v>
      </c>
      <c r="B26" s="16">
        <v>211831</v>
      </c>
      <c r="C26" s="16">
        <v>37706</v>
      </c>
      <c r="D26" s="23">
        <v>2000</v>
      </c>
      <c r="E26" s="25">
        <v>526417</v>
      </c>
      <c r="F26" s="16">
        <v>287714</v>
      </c>
      <c r="G26" s="17">
        <f t="shared" si="2"/>
        <v>238703</v>
      </c>
    </row>
    <row r="27" spans="1:7" ht="15.6">
      <c r="A27" s="15" t="s">
        <v>25</v>
      </c>
      <c r="B27" s="16">
        <v>248525</v>
      </c>
      <c r="C27" s="16">
        <v>76651</v>
      </c>
      <c r="D27" s="23">
        <v>2000</v>
      </c>
      <c r="E27" s="25">
        <v>649613</v>
      </c>
      <c r="F27" s="16">
        <v>313129</v>
      </c>
      <c r="G27" s="17">
        <f t="shared" si="2"/>
        <v>336484</v>
      </c>
    </row>
    <row r="28" spans="1:7" ht="15.6">
      <c r="A28" s="15" t="s">
        <v>26</v>
      </c>
      <c r="B28" s="16">
        <v>150000</v>
      </c>
      <c r="C28" s="16">
        <v>19378</v>
      </c>
      <c r="D28" s="23">
        <v>2000</v>
      </c>
      <c r="E28" s="25">
        <v>384364</v>
      </c>
      <c r="F28" s="16">
        <v>327231</v>
      </c>
      <c r="G28" s="17">
        <f t="shared" si="2"/>
        <v>57133</v>
      </c>
    </row>
    <row r="29" spans="1:7" ht="15.6">
      <c r="A29" s="15" t="s">
        <v>27</v>
      </c>
      <c r="B29" s="16">
        <v>90105</v>
      </c>
      <c r="C29" s="16">
        <v>22178</v>
      </c>
      <c r="D29" s="23"/>
      <c r="E29" s="25">
        <v>221017</v>
      </c>
      <c r="F29" s="16">
        <v>60079</v>
      </c>
      <c r="G29" s="17">
        <f t="shared" si="2"/>
        <v>160938</v>
      </c>
    </row>
    <row r="30" spans="1:7" ht="15.6">
      <c r="A30" s="15" t="s">
        <v>28</v>
      </c>
      <c r="B30" s="16">
        <v>80000</v>
      </c>
      <c r="C30" s="16">
        <v>137751</v>
      </c>
      <c r="D30" s="23">
        <v>2000</v>
      </c>
      <c r="E30" s="25">
        <v>256303</v>
      </c>
      <c r="F30" s="16">
        <v>172673</v>
      </c>
      <c r="G30" s="17">
        <f t="shared" si="2"/>
        <v>83630</v>
      </c>
    </row>
    <row r="31" spans="1:7" ht="15.6">
      <c r="A31" s="15" t="s">
        <v>29</v>
      </c>
      <c r="B31" s="16">
        <v>7123</v>
      </c>
      <c r="C31" s="16">
        <v>4632</v>
      </c>
      <c r="D31" s="23"/>
      <c r="E31" s="25">
        <v>20258</v>
      </c>
      <c r="F31" s="16">
        <v>13783</v>
      </c>
      <c r="G31" s="17">
        <f t="shared" si="2"/>
        <v>6475</v>
      </c>
    </row>
    <row r="32" spans="1:7" ht="27.75" customHeight="1">
      <c r="A32" s="12" t="s">
        <v>30</v>
      </c>
      <c r="B32" s="18">
        <f t="shared" ref="B32" si="4">SUM(B33:B44)</f>
        <v>1058565</v>
      </c>
      <c r="C32" s="18">
        <f>SUM(C33:C44)</f>
        <v>335210</v>
      </c>
      <c r="D32" s="18">
        <f>SUM(D33:D44)</f>
        <v>10000</v>
      </c>
      <c r="E32" s="19">
        <f>SUM(E33:E44)</f>
        <v>2897013</v>
      </c>
      <c r="F32" s="20">
        <f>SUM(F33:F44)</f>
        <v>1162744</v>
      </c>
      <c r="G32" s="20">
        <f>SUM(G33:G44)</f>
        <v>1734269</v>
      </c>
    </row>
    <row r="33" spans="1:7" ht="15.6">
      <c r="A33" s="15" t="s">
        <v>31</v>
      </c>
      <c r="B33" s="16">
        <v>51298</v>
      </c>
      <c r="C33" s="16">
        <v>36704</v>
      </c>
      <c r="D33" s="23">
        <v>2000</v>
      </c>
      <c r="E33" s="26">
        <v>139040</v>
      </c>
      <c r="F33" s="16">
        <v>41538</v>
      </c>
      <c r="G33" s="17">
        <f t="shared" si="2"/>
        <v>97502</v>
      </c>
    </row>
    <row r="34" spans="1:7" ht="15.6">
      <c r="A34" s="15" t="s">
        <v>32</v>
      </c>
      <c r="B34" s="16">
        <v>120000</v>
      </c>
      <c r="C34" s="16">
        <v>19821</v>
      </c>
      <c r="D34" s="23"/>
      <c r="E34" s="25">
        <v>329171</v>
      </c>
      <c r="F34" s="16">
        <v>187472</v>
      </c>
      <c r="G34" s="17">
        <f t="shared" si="2"/>
        <v>141699</v>
      </c>
    </row>
    <row r="35" spans="1:7" ht="15.6">
      <c r="A35" s="15" t="s">
        <v>33</v>
      </c>
      <c r="B35" s="16">
        <v>50000</v>
      </c>
      <c r="C35" s="16"/>
      <c r="D35" s="23"/>
      <c r="E35" s="25">
        <v>104921</v>
      </c>
      <c r="F35" s="16">
        <v>52978</v>
      </c>
      <c r="G35" s="17">
        <f t="shared" si="2"/>
        <v>51943</v>
      </c>
    </row>
    <row r="36" spans="1:7" ht="15.6">
      <c r="A36" s="15" t="s">
        <v>34</v>
      </c>
      <c r="B36" s="16">
        <v>197825</v>
      </c>
      <c r="C36" s="16">
        <v>53986</v>
      </c>
      <c r="D36" s="23">
        <v>2000</v>
      </c>
      <c r="E36" s="25">
        <v>509980</v>
      </c>
      <c r="F36" s="16">
        <v>169071</v>
      </c>
      <c r="G36" s="17">
        <f t="shared" si="2"/>
        <v>340909</v>
      </c>
    </row>
    <row r="37" spans="1:7" ht="15.6">
      <c r="A37" s="15" t="s">
        <v>35</v>
      </c>
      <c r="B37" s="16">
        <v>75520</v>
      </c>
      <c r="C37" s="16">
        <v>46585</v>
      </c>
      <c r="D37" s="23">
        <v>2000</v>
      </c>
      <c r="E37" s="25">
        <v>217652</v>
      </c>
      <c r="F37" s="16">
        <v>103742</v>
      </c>
      <c r="G37" s="17">
        <f t="shared" si="2"/>
        <v>113910</v>
      </c>
    </row>
    <row r="38" spans="1:7" ht="15.6">
      <c r="A38" s="15" t="s">
        <v>36</v>
      </c>
      <c r="B38" s="16">
        <v>100747</v>
      </c>
      <c r="C38" s="16">
        <v>45230</v>
      </c>
      <c r="D38" s="23"/>
      <c r="E38" s="25">
        <v>269770</v>
      </c>
      <c r="F38" s="16">
        <v>103935</v>
      </c>
      <c r="G38" s="17">
        <f t="shared" si="2"/>
        <v>165835</v>
      </c>
    </row>
    <row r="39" spans="1:7" ht="15.6">
      <c r="A39" s="15" t="s">
        <v>37</v>
      </c>
      <c r="B39" s="16">
        <v>18912</v>
      </c>
      <c r="C39" s="16">
        <v>7323</v>
      </c>
      <c r="D39" s="23"/>
      <c r="E39" s="25">
        <v>58838</v>
      </c>
      <c r="F39" s="16">
        <v>25917</v>
      </c>
      <c r="G39" s="17">
        <f t="shared" si="2"/>
        <v>32921</v>
      </c>
    </row>
    <row r="40" spans="1:7" ht="15.6">
      <c r="A40" s="15" t="s">
        <v>38</v>
      </c>
      <c r="B40" s="16">
        <v>98051</v>
      </c>
      <c r="C40" s="16">
        <v>56597</v>
      </c>
      <c r="D40" s="23">
        <v>2000</v>
      </c>
      <c r="E40" s="25">
        <v>266620</v>
      </c>
      <c r="F40" s="16">
        <v>125872</v>
      </c>
      <c r="G40" s="17">
        <f t="shared" si="2"/>
        <v>140748</v>
      </c>
    </row>
    <row r="41" spans="1:7" ht="15.6">
      <c r="A41" s="15" t="s">
        <v>39</v>
      </c>
      <c r="B41" s="16">
        <v>181807</v>
      </c>
      <c r="C41" s="16">
        <v>45662</v>
      </c>
      <c r="D41" s="23"/>
      <c r="E41" s="25">
        <v>545983</v>
      </c>
      <c r="F41" s="16">
        <v>128154</v>
      </c>
      <c r="G41" s="17">
        <f t="shared" si="2"/>
        <v>417829</v>
      </c>
    </row>
    <row r="42" spans="1:7" ht="15.6">
      <c r="A42" s="15" t="s">
        <v>40</v>
      </c>
      <c r="B42" s="16">
        <v>10000</v>
      </c>
      <c r="C42" s="16">
        <v>9894</v>
      </c>
      <c r="D42" s="23"/>
      <c r="E42" s="25">
        <v>35498</v>
      </c>
      <c r="F42" s="16">
        <v>8215</v>
      </c>
      <c r="G42" s="17">
        <f t="shared" si="2"/>
        <v>27283</v>
      </c>
    </row>
    <row r="43" spans="1:7" ht="15.6">
      <c r="A43" s="15" t="s">
        <v>41</v>
      </c>
      <c r="B43" s="16">
        <v>7507</v>
      </c>
      <c r="C43" s="16">
        <v>8304</v>
      </c>
      <c r="D43" s="23"/>
      <c r="E43" s="25">
        <v>26497</v>
      </c>
      <c r="F43" s="16">
        <v>8010</v>
      </c>
      <c r="G43" s="17">
        <f t="shared" si="2"/>
        <v>18487</v>
      </c>
    </row>
    <row r="44" spans="1:7" ht="15.6">
      <c r="A44" s="15" t="s">
        <v>42</v>
      </c>
      <c r="B44" s="16">
        <v>146898</v>
      </c>
      <c r="C44" s="16">
        <v>5104</v>
      </c>
      <c r="D44" s="23">
        <v>2000</v>
      </c>
      <c r="E44" s="25">
        <v>393043</v>
      </c>
      <c r="F44" s="16">
        <v>207840</v>
      </c>
      <c r="G44" s="17">
        <f t="shared" si="2"/>
        <v>185203</v>
      </c>
    </row>
    <row r="45" spans="1:7" ht="15.6">
      <c r="A45" s="21" t="s">
        <v>43</v>
      </c>
      <c r="B45" s="22">
        <f t="shared" ref="B45:G45" si="5">B32+B21+B6</f>
        <v>2852936</v>
      </c>
      <c r="C45" s="22">
        <f t="shared" si="5"/>
        <v>1304511</v>
      </c>
      <c r="D45" s="22">
        <f>D32+D21+D6</f>
        <v>24000</v>
      </c>
      <c r="E45" s="22">
        <f>E32+E21+E6</f>
        <v>6998200</v>
      </c>
      <c r="F45" s="22">
        <f t="shared" si="5"/>
        <v>2993072</v>
      </c>
      <c r="G45" s="22">
        <f t="shared" si="5"/>
        <v>4005128</v>
      </c>
    </row>
  </sheetData>
  <mergeCells count="7">
    <mergeCell ref="A2:G2"/>
    <mergeCell ref="C3:G3"/>
    <mergeCell ref="A4:A5"/>
    <mergeCell ref="B4:B5"/>
    <mergeCell ref="C4:C5"/>
    <mergeCell ref="D4:D5"/>
    <mergeCell ref="E4:E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tang</cp:lastModifiedBy>
  <cp:lastPrinted>2019-04-12T02:54:39Z</cp:lastPrinted>
  <dcterms:created xsi:type="dcterms:W3CDTF">2018-06-14T04:48:39Z</dcterms:created>
  <dcterms:modified xsi:type="dcterms:W3CDTF">2019-04-24T08:58:27Z</dcterms:modified>
</cp:coreProperties>
</file>