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 activeTab="2"/>
  </bookViews>
  <sheets>
    <sheet name="彩票销售情况表" sheetId="1" r:id="rId1"/>
    <sheet name="各类型彩票销售情况表" sheetId="2" r:id="rId2"/>
    <sheet name="各地区彩票销售情况表" sheetId="3" r:id="rId3"/>
  </sheets>
  <externalReferences>
    <externalReference r:id="rId4"/>
    <externalReference r:id="rId5"/>
    <externalReference r:id="rId6"/>
    <externalReference r:id="rId7"/>
  </externalReferences>
  <calcPr calcId="144525"/>
</workbook>
</file>

<file path=xl/sharedStrings.xml><?xml version="1.0" encoding="utf-8"?>
<sst xmlns="http://schemas.openxmlformats.org/spreadsheetml/2006/main" count="95">
  <si>
    <t>附件1：</t>
  </si>
  <si>
    <r>
      <rPr>
        <sz val="16"/>
        <rFont val="Times New Roman"/>
        <charset val="0"/>
      </rPr>
      <t>2019</t>
    </r>
    <r>
      <rPr>
        <sz val="16"/>
        <rFont val="黑体"/>
        <charset val="0"/>
      </rPr>
      <t>年</t>
    </r>
    <r>
      <rPr>
        <sz val="16"/>
        <rFont val="Times New Roman"/>
        <charset val="0"/>
      </rPr>
      <t>12</t>
    </r>
    <r>
      <rPr>
        <sz val="16"/>
        <rFont val="黑体"/>
        <charset val="0"/>
      </rPr>
      <t>月全国彩票销售情况表</t>
    </r>
  </si>
  <si>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单位：亿元</t>
    </r>
  </si>
  <si>
    <r>
      <rPr>
        <sz val="10"/>
        <rFont val="宋体"/>
        <charset val="134"/>
      </rPr>
      <t>月</t>
    </r>
    <r>
      <rPr>
        <sz val="10"/>
        <rFont val="Times New Roman"/>
        <charset val="0"/>
      </rPr>
      <t xml:space="preserve">    </t>
    </r>
    <r>
      <rPr>
        <sz val="10"/>
        <rFont val="宋体"/>
        <charset val="134"/>
      </rPr>
      <t>份</t>
    </r>
  </si>
  <si>
    <t>福利彩票</t>
  </si>
  <si>
    <t xml:space="preserve">    体育彩票</t>
  </si>
  <si>
    <r>
      <rPr>
        <sz val="10"/>
        <rFont val="宋体"/>
        <charset val="134"/>
      </rPr>
      <t>合</t>
    </r>
    <r>
      <rPr>
        <sz val="10"/>
        <rFont val="Times New Roman"/>
        <charset val="0"/>
      </rPr>
      <t xml:space="preserve">    </t>
    </r>
    <r>
      <rPr>
        <sz val="10"/>
        <rFont val="宋体"/>
        <charset val="134"/>
      </rPr>
      <t>计</t>
    </r>
  </si>
  <si>
    <t>乐透数字型</t>
  </si>
  <si>
    <t>即开型</t>
  </si>
  <si>
    <t>视频型</t>
  </si>
  <si>
    <t>基诺型</t>
  </si>
  <si>
    <r>
      <rPr>
        <sz val="10"/>
        <rFont val="宋体"/>
        <charset val="134"/>
      </rPr>
      <t>小</t>
    </r>
    <r>
      <rPr>
        <sz val="10"/>
        <rFont val="Times New Roman"/>
        <charset val="0"/>
      </rPr>
      <t xml:space="preserve">    </t>
    </r>
    <r>
      <rPr>
        <sz val="10"/>
        <rFont val="宋体"/>
        <charset val="134"/>
      </rPr>
      <t>计</t>
    </r>
  </si>
  <si>
    <t>1至本月累计</t>
  </si>
  <si>
    <t>竞猜型</t>
  </si>
  <si>
    <r>
      <rPr>
        <sz val="10"/>
        <rFont val="Times New Roman"/>
        <charset val="0"/>
      </rPr>
      <t xml:space="preserve">1    </t>
    </r>
    <r>
      <rPr>
        <sz val="10"/>
        <rFont val="宋体"/>
        <charset val="134"/>
      </rPr>
      <t>月</t>
    </r>
  </si>
  <si>
    <r>
      <rPr>
        <sz val="10"/>
        <rFont val="Times New Roman"/>
        <charset val="0"/>
      </rPr>
      <t xml:space="preserve">2     </t>
    </r>
    <r>
      <rPr>
        <sz val="10"/>
        <rFont val="宋体"/>
        <charset val="134"/>
      </rPr>
      <t>月</t>
    </r>
  </si>
  <si>
    <r>
      <rPr>
        <sz val="10"/>
        <rFont val="Times New Roman"/>
        <charset val="0"/>
      </rPr>
      <t xml:space="preserve">3     </t>
    </r>
    <r>
      <rPr>
        <sz val="10"/>
        <rFont val="宋体"/>
        <charset val="134"/>
      </rPr>
      <t>月</t>
    </r>
  </si>
  <si>
    <r>
      <rPr>
        <sz val="10"/>
        <rFont val="Times New Roman"/>
        <charset val="0"/>
      </rPr>
      <t xml:space="preserve">4    </t>
    </r>
    <r>
      <rPr>
        <sz val="10"/>
        <rFont val="宋体"/>
        <charset val="134"/>
      </rPr>
      <t>月</t>
    </r>
  </si>
  <si>
    <r>
      <rPr>
        <sz val="10"/>
        <rFont val="Times New Roman"/>
        <charset val="0"/>
      </rPr>
      <t xml:space="preserve">5    </t>
    </r>
    <r>
      <rPr>
        <sz val="10"/>
        <rFont val="宋体"/>
        <charset val="134"/>
      </rPr>
      <t>月</t>
    </r>
  </si>
  <si>
    <r>
      <rPr>
        <sz val="10"/>
        <rFont val="Times New Roman"/>
        <charset val="0"/>
      </rPr>
      <t xml:space="preserve">6    </t>
    </r>
    <r>
      <rPr>
        <sz val="10"/>
        <rFont val="宋体"/>
        <charset val="134"/>
      </rPr>
      <t>月</t>
    </r>
  </si>
  <si>
    <r>
      <rPr>
        <sz val="10"/>
        <rFont val="Times New Roman"/>
        <charset val="0"/>
      </rPr>
      <t xml:space="preserve">7    </t>
    </r>
    <r>
      <rPr>
        <sz val="10"/>
        <rFont val="宋体"/>
        <charset val="134"/>
      </rPr>
      <t>月</t>
    </r>
  </si>
  <si>
    <r>
      <rPr>
        <sz val="10"/>
        <rFont val="Times New Roman"/>
        <charset val="0"/>
      </rPr>
      <t xml:space="preserve">8    </t>
    </r>
    <r>
      <rPr>
        <sz val="10"/>
        <rFont val="宋体"/>
        <charset val="134"/>
      </rPr>
      <t>月</t>
    </r>
  </si>
  <si>
    <r>
      <rPr>
        <sz val="10"/>
        <rFont val="Times New Roman"/>
        <charset val="0"/>
      </rPr>
      <t xml:space="preserve">9    </t>
    </r>
    <r>
      <rPr>
        <sz val="10"/>
        <rFont val="宋体"/>
        <charset val="134"/>
      </rPr>
      <t>月</t>
    </r>
  </si>
  <si>
    <r>
      <rPr>
        <sz val="10"/>
        <rFont val="Times New Roman"/>
        <charset val="0"/>
      </rPr>
      <t xml:space="preserve">10    </t>
    </r>
    <r>
      <rPr>
        <sz val="10"/>
        <rFont val="宋体"/>
        <charset val="134"/>
      </rPr>
      <t>月</t>
    </r>
  </si>
  <si>
    <r>
      <rPr>
        <sz val="10"/>
        <rFont val="Times New Roman"/>
        <charset val="0"/>
      </rPr>
      <t xml:space="preserve">11    </t>
    </r>
    <r>
      <rPr>
        <sz val="10"/>
        <rFont val="宋体"/>
        <charset val="134"/>
      </rPr>
      <t>月</t>
    </r>
  </si>
  <si>
    <r>
      <rPr>
        <sz val="10"/>
        <rFont val="Times New Roman"/>
        <charset val="0"/>
      </rPr>
      <t xml:space="preserve">12    </t>
    </r>
    <r>
      <rPr>
        <sz val="10"/>
        <rFont val="宋体"/>
        <charset val="134"/>
      </rPr>
      <t>月</t>
    </r>
  </si>
  <si>
    <r>
      <rPr>
        <sz val="10"/>
        <rFont val="宋体"/>
        <charset val="134"/>
      </rPr>
      <t>总</t>
    </r>
    <r>
      <rPr>
        <sz val="10"/>
        <rFont val="Times New Roman"/>
        <charset val="0"/>
      </rPr>
      <t xml:space="preserve">    </t>
    </r>
    <r>
      <rPr>
        <sz val="10"/>
        <rFont val="宋体"/>
        <charset val="134"/>
      </rPr>
      <t>计</t>
    </r>
  </si>
  <si>
    <t>-</t>
  </si>
  <si>
    <t>附件2：</t>
  </si>
  <si>
    <r>
      <rPr>
        <sz val="16"/>
        <rFont val="Times New Roman"/>
        <charset val="0"/>
      </rPr>
      <t xml:space="preserve">  2019</t>
    </r>
    <r>
      <rPr>
        <sz val="16"/>
        <rFont val="黑体"/>
        <charset val="134"/>
      </rPr>
      <t>年</t>
    </r>
    <r>
      <rPr>
        <sz val="16"/>
        <rFont val="Times New Roman"/>
        <charset val="0"/>
      </rPr>
      <t>12</t>
    </r>
    <r>
      <rPr>
        <sz val="16"/>
        <rFont val="黑体"/>
        <charset val="134"/>
      </rPr>
      <t>月全国各类型彩票销售情况表</t>
    </r>
  </si>
  <si>
    <t xml:space="preserve"> 单位：亿元</t>
  </si>
  <si>
    <t>类型</t>
  </si>
  <si>
    <t>本月</t>
  </si>
  <si>
    <t>本年累计</t>
  </si>
  <si>
    <t>本年销售额</t>
  </si>
  <si>
    <t>上年销售额</t>
  </si>
  <si>
    <t>同比增长(%)</t>
  </si>
  <si>
    <t>环比增长(%)</t>
  </si>
  <si>
    <r>
      <rPr>
        <b/>
        <sz val="10"/>
        <rFont val="Times New Roman"/>
        <charset val="0"/>
      </rPr>
      <t xml:space="preserve">    </t>
    </r>
    <r>
      <rPr>
        <b/>
        <sz val="10"/>
        <rFont val="宋体"/>
        <charset val="134"/>
      </rPr>
      <t>一、福利彩票</t>
    </r>
  </si>
  <si>
    <t xml:space="preserve">    （一）乐透数字型</t>
  </si>
  <si>
    <t xml:space="preserve">    （二）即开型</t>
  </si>
  <si>
    <t xml:space="preserve">    （三）视频型</t>
  </si>
  <si>
    <t xml:space="preserve">    （四）基诺型</t>
  </si>
  <si>
    <r>
      <rPr>
        <b/>
        <sz val="10"/>
        <rFont val="Times New Roman"/>
        <charset val="0"/>
      </rPr>
      <t xml:space="preserve">    </t>
    </r>
    <r>
      <rPr>
        <b/>
        <sz val="10"/>
        <rFont val="宋体"/>
        <charset val="134"/>
      </rPr>
      <t>二、体育彩票</t>
    </r>
  </si>
  <si>
    <r>
      <rPr>
        <sz val="10"/>
        <rFont val="Times New Roman"/>
        <charset val="0"/>
      </rPr>
      <t xml:space="preserve">         </t>
    </r>
    <r>
      <rPr>
        <sz val="10"/>
        <rFont val="宋体"/>
        <charset val="134"/>
      </rPr>
      <t>（一）乐透数字型</t>
    </r>
  </si>
  <si>
    <r>
      <rPr>
        <sz val="10"/>
        <rFont val="Times New Roman"/>
        <charset val="0"/>
      </rPr>
      <t xml:space="preserve">         </t>
    </r>
    <r>
      <rPr>
        <sz val="10"/>
        <rFont val="宋体"/>
        <charset val="134"/>
      </rPr>
      <t>（二）竞猜型</t>
    </r>
  </si>
  <si>
    <r>
      <rPr>
        <sz val="10"/>
        <rFont val="Times New Roman"/>
        <charset val="0"/>
      </rPr>
      <t xml:space="preserve">         </t>
    </r>
    <r>
      <rPr>
        <sz val="10"/>
        <rFont val="宋体"/>
        <charset val="134"/>
      </rPr>
      <t>（三）即开型</t>
    </r>
  </si>
  <si>
    <r>
      <rPr>
        <sz val="10"/>
        <rFont val="Times New Roman"/>
        <charset val="0"/>
      </rPr>
      <t xml:space="preserve">         </t>
    </r>
    <r>
      <rPr>
        <sz val="10"/>
        <rFont val="宋体"/>
        <charset val="134"/>
      </rPr>
      <t>（四）视频型</t>
    </r>
  </si>
  <si>
    <r>
      <rPr>
        <b/>
        <sz val="10"/>
        <rFont val="Times New Roman"/>
        <charset val="0"/>
      </rPr>
      <t xml:space="preserve">    </t>
    </r>
    <r>
      <rPr>
        <b/>
        <sz val="10"/>
        <rFont val="宋体"/>
        <charset val="134"/>
      </rPr>
      <t>三、合计</t>
    </r>
  </si>
  <si>
    <r>
      <rPr>
        <sz val="10"/>
        <rFont val="Times New Roman"/>
        <charset val="0"/>
      </rPr>
      <t xml:space="preserve">          </t>
    </r>
    <r>
      <rPr>
        <sz val="10"/>
        <rFont val="宋体"/>
        <charset val="134"/>
      </rPr>
      <t>（一）乐透数字型</t>
    </r>
  </si>
  <si>
    <r>
      <rPr>
        <sz val="10"/>
        <rFont val="Times New Roman"/>
        <charset val="0"/>
      </rPr>
      <t xml:space="preserve">          </t>
    </r>
    <r>
      <rPr>
        <sz val="10"/>
        <rFont val="宋体"/>
        <charset val="134"/>
      </rPr>
      <t>（二）竞猜型</t>
    </r>
  </si>
  <si>
    <r>
      <rPr>
        <sz val="10"/>
        <rFont val="Times New Roman"/>
        <charset val="0"/>
      </rPr>
      <t xml:space="preserve">          </t>
    </r>
    <r>
      <rPr>
        <sz val="10"/>
        <rFont val="宋体"/>
        <charset val="134"/>
      </rPr>
      <t>（三）即开型</t>
    </r>
  </si>
  <si>
    <r>
      <rPr>
        <sz val="10"/>
        <rFont val="Times New Roman"/>
        <charset val="0"/>
      </rPr>
      <t xml:space="preserve">          </t>
    </r>
    <r>
      <rPr>
        <sz val="10"/>
        <rFont val="宋体"/>
        <charset val="134"/>
      </rPr>
      <t>（四）视频型</t>
    </r>
  </si>
  <si>
    <r>
      <rPr>
        <sz val="10"/>
        <rFont val="Times New Roman"/>
        <charset val="0"/>
      </rPr>
      <t xml:space="preserve">          </t>
    </r>
    <r>
      <rPr>
        <sz val="10"/>
        <rFont val="宋体"/>
        <charset val="134"/>
      </rPr>
      <t>（五）基诺型</t>
    </r>
  </si>
  <si>
    <r>
      <rPr>
        <sz val="12"/>
        <rFont val="宋体"/>
        <charset val="134"/>
      </rPr>
      <t>附件</t>
    </r>
    <r>
      <rPr>
        <sz val="12"/>
        <rFont val="Times New Roman"/>
        <charset val="0"/>
      </rPr>
      <t>3</t>
    </r>
  </si>
  <si>
    <t xml:space="preserve">      2019年12月全国各地区彩票销售情况表</t>
  </si>
  <si>
    <t>单位：万元</t>
  </si>
  <si>
    <t>地区</t>
  </si>
  <si>
    <t>体育彩票</t>
  </si>
  <si>
    <t>销售合计</t>
  </si>
  <si>
    <t>销售额</t>
  </si>
  <si>
    <t>比上年同</t>
  </si>
  <si>
    <t>期增长%</t>
  </si>
  <si>
    <t>北京</t>
  </si>
  <si>
    <t>天津</t>
  </si>
  <si>
    <t>河北</t>
  </si>
  <si>
    <t>山西</t>
  </si>
  <si>
    <t>内蒙古</t>
  </si>
  <si>
    <t>辽宁</t>
  </si>
  <si>
    <t>吉林</t>
  </si>
  <si>
    <t>黑龙江</t>
  </si>
  <si>
    <t>上海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</si>
  <si>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</si>
  <si>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</si>
  <si>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</si>
  <si>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</si>
  <si>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</si>
  <si>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</si>
  <si>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</si>
  <si>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</si>
  <si>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</si>
  <si>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</si>
  <si>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</si>
  <si>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</si>
  <si>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</si>
  <si>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</si>
  <si>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</si>
  <si>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</si>
  <si>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</si>
  <si>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</si>
  <si>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</si>
  <si>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</si>
  <si>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</si>
  <si>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</si>
  <si>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总计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</si>
</sst>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00_);[Red]\(0.0000\)"/>
    <numFmt numFmtId="178" formatCode="0.00_ "/>
    <numFmt numFmtId="179" formatCode="0.000000000_);[Red]\(0.000000000\)"/>
    <numFmt numFmtId="180" formatCode="0.0%"/>
  </numFmts>
  <fonts count="34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4"/>
      <name val="Times New Roman"/>
      <charset val="0"/>
    </font>
    <font>
      <sz val="14"/>
      <name val="黑体"/>
      <charset val="134"/>
    </font>
    <font>
      <sz val="11"/>
      <name val="Times New Roman"/>
      <charset val="0"/>
    </font>
    <font>
      <sz val="10"/>
      <name val="宋体"/>
      <charset val="134"/>
    </font>
    <font>
      <sz val="10"/>
      <name val="Times New Roman"/>
      <charset val="0"/>
    </font>
    <font>
      <sz val="11"/>
      <name val="仿宋_GB2312"/>
      <charset val="134"/>
    </font>
    <font>
      <sz val="16"/>
      <name val="Times New Roman"/>
      <charset val="0"/>
    </font>
    <font>
      <sz val="10"/>
      <name val="黑体"/>
      <charset val="134"/>
    </font>
    <font>
      <b/>
      <sz val="10"/>
      <name val="Times New Roman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6"/>
      <name val="黑体"/>
      <charset val="134"/>
    </font>
    <font>
      <b/>
      <sz val="10"/>
      <name val="宋体"/>
      <charset val="134"/>
    </font>
    <font>
      <sz val="16"/>
      <name val="黑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1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7" fillId="25" borderId="16" applyNumberFormat="0" applyAlignment="0" applyProtection="0">
      <alignment vertical="center"/>
    </xf>
    <xf numFmtId="0" fontId="21" fillId="25" borderId="12" applyNumberFormat="0" applyAlignment="0" applyProtection="0">
      <alignment vertical="center"/>
    </xf>
    <xf numFmtId="0" fontId="17" fillId="17" borderId="13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Border="1" applyAlignment="1"/>
    <xf numFmtId="178" fontId="2" fillId="0" borderId="0" xfId="0" applyNumberFormat="1" applyFont="1" applyFill="1" applyBorder="1" applyAlignment="1"/>
    <xf numFmtId="10" fontId="2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178" fontId="4" fillId="0" borderId="0" xfId="0" applyNumberFormat="1" applyFont="1" applyFill="1" applyBorder="1" applyAlignment="1">
      <alignment horizontal="left"/>
    </xf>
    <xf numFmtId="10" fontId="4" fillId="0" borderId="0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0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8" fontId="5" fillId="0" borderId="6" xfId="0" applyNumberFormat="1" applyFont="1" applyFill="1" applyBorder="1" applyAlignment="1">
      <alignment horizontal="center" vertical="center"/>
    </xf>
    <xf numFmtId="10" fontId="5" fillId="0" borderId="6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/>
    </xf>
    <xf numFmtId="10" fontId="6" fillId="0" borderId="7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/>
    </xf>
    <xf numFmtId="10" fontId="7" fillId="0" borderId="8" xfId="0" applyNumberFormat="1" applyFont="1" applyFill="1" applyBorder="1" applyAlignment="1">
      <alignment horizontal="center"/>
    </xf>
    <xf numFmtId="0" fontId="0" fillId="0" borderId="0" xfId="0" applyFont="1" applyFill="1" applyBorder="1" applyAlignment="1"/>
    <xf numFmtId="178" fontId="0" fillId="0" borderId="0" xfId="0" applyNumberFormat="1" applyFont="1" applyFill="1" applyBorder="1" applyAlignment="1"/>
    <xf numFmtId="10" fontId="0" fillId="0" borderId="0" xfId="0" applyNumberFormat="1" applyFont="1" applyFill="1" applyBorder="1" applyAlignment="1"/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10" fontId="9" fillId="0" borderId="8" xfId="0" applyNumberFormat="1" applyFont="1" applyFill="1" applyBorder="1" applyAlignment="1">
      <alignment horizontal="center" vertical="center"/>
    </xf>
    <xf numFmtId="10" fontId="5" fillId="0" borderId="7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vertical="center"/>
    </xf>
    <xf numFmtId="177" fontId="5" fillId="0" borderId="7" xfId="0" applyNumberFormat="1" applyFont="1" applyFill="1" applyBorder="1" applyAlignment="1">
      <alignment horizontal="center" vertical="center"/>
    </xf>
    <xf numFmtId="180" fontId="5" fillId="0" borderId="7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horizontal="center" vertical="center"/>
    </xf>
    <xf numFmtId="180" fontId="5" fillId="0" borderId="0" xfId="0" applyNumberFormat="1" applyFont="1" applyFill="1" applyBorder="1" applyAlignment="1">
      <alignment horizontal="center" vertical="center"/>
    </xf>
    <xf numFmtId="180" fontId="0" fillId="0" borderId="0" xfId="0" applyNumberFormat="1" applyFont="1" applyFill="1" applyBorder="1" applyAlignment="1"/>
    <xf numFmtId="178" fontId="8" fillId="0" borderId="0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&#26376;&#25253;/2019/7/&#31119;&#24425;/2019.06&#20013;&#31119;&#24425;&#20013;&#24515;&#38144;&#37327;&#26376;&#25253;&#65288;&#25253;&#36130;&#25919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&#26376;&#25253;/2019/7/&#20307;&#24425;/2019&#24180;6&#26376;_&#21508;&#31867;&#22411;&#24425;&#31080;&#38144;&#37327;&#21644;&#36164;&#37329;&#27719;&#24635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ngxiaofei/Desktop/&#38468;&#20214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ngxiaofei/Desktop/&#38468;&#20214;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6月"/>
      <sheetName val="1-6月累计"/>
      <sheetName val="各类型彩票销量和资金汇总表 "/>
      <sheetName val="全国各地区彩票销量和资金汇总表 "/>
    </sheetNames>
    <sheetDataSet>
      <sheetData sheetId="0" refreshError="1">
        <row r="37">
          <cell r="N37">
            <v>1069821.5984</v>
          </cell>
          <cell r="O37">
            <v>110075.0249</v>
          </cell>
          <cell r="P37">
            <v>410608.669105</v>
          </cell>
          <cell r="Q37">
            <v>1283.0432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56-201901"/>
    </sheetNames>
    <sheetDataSet>
      <sheetData sheetId="0" refreshError="1">
        <row r="11">
          <cell r="C11">
            <v>803472.0962</v>
          </cell>
        </row>
        <row r="12">
          <cell r="C12">
            <v>962278.0686</v>
          </cell>
        </row>
        <row r="13">
          <cell r="C13">
            <v>119159.8161</v>
          </cell>
        </row>
        <row r="14">
          <cell r="C14">
            <v>23.60157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分类型彩票销售情况"/>
      <sheetName val="2018年12月"/>
      <sheetName val="2019年11月"/>
      <sheetName val="与上年同期比较"/>
      <sheetName val="本月销量饼形图"/>
    </sheetNames>
    <sheetDataSet>
      <sheetData sheetId="0"/>
      <sheetData sheetId="1"/>
      <sheetData sheetId="2">
        <row r="6">
          <cell r="B6">
            <v>167.0051746955</v>
          </cell>
        </row>
        <row r="7">
          <cell r="B7">
            <v>117.3279099</v>
          </cell>
        </row>
        <row r="8">
          <cell r="B8">
            <v>15.54919371</v>
          </cell>
        </row>
        <row r="9">
          <cell r="B9">
            <v>33.9736926055</v>
          </cell>
        </row>
        <row r="10">
          <cell r="B10">
            <v>0.15437848</v>
          </cell>
        </row>
        <row r="11">
          <cell r="B11">
            <v>148.716279034</v>
          </cell>
        </row>
        <row r="12">
          <cell r="B12">
            <v>88.72768651</v>
          </cell>
        </row>
        <row r="13">
          <cell r="B13">
            <v>108.7246749</v>
          </cell>
        </row>
        <row r="14">
          <cell r="B14">
            <v>13.19477487</v>
          </cell>
        </row>
        <row r="15">
          <cell r="B15">
            <v>0.000915757</v>
          </cell>
        </row>
        <row r="16">
          <cell r="B16">
            <v>377.6532267325</v>
          </cell>
        </row>
        <row r="17">
          <cell r="B17">
            <v>206.05559641</v>
          </cell>
        </row>
        <row r="18">
          <cell r="B18">
            <v>108.7246749</v>
          </cell>
        </row>
        <row r="19">
          <cell r="B19">
            <v>28.74396858</v>
          </cell>
        </row>
        <row r="20">
          <cell r="B20">
            <v>33.9746083625</v>
          </cell>
        </row>
        <row r="21">
          <cell r="B21">
            <v>0.15437848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计算"/>
      <sheetName val="Sheet1"/>
    </sheetNames>
    <sheetDataSet>
      <sheetData sheetId="0"/>
      <sheetData sheetId="1">
        <row r="8">
          <cell r="B8">
            <v>41352.3462</v>
          </cell>
        </row>
        <row r="8">
          <cell r="D8">
            <v>473305.3716</v>
          </cell>
        </row>
        <row r="8">
          <cell r="F8">
            <v>71420.5049</v>
          </cell>
        </row>
        <row r="8">
          <cell r="H8">
            <v>782200.2511</v>
          </cell>
        </row>
        <row r="8">
          <cell r="J8">
            <v>112772.8511</v>
          </cell>
        </row>
        <row r="8">
          <cell r="L8">
            <v>1255505.6227</v>
          </cell>
        </row>
        <row r="9">
          <cell r="B9">
            <v>33122.154115</v>
          </cell>
        </row>
        <row r="9">
          <cell r="D9">
            <v>385149.708655</v>
          </cell>
        </row>
        <row r="9">
          <cell r="F9">
            <v>31287.0537</v>
          </cell>
        </row>
        <row r="9">
          <cell r="H9">
            <v>490424.6377</v>
          </cell>
        </row>
        <row r="9">
          <cell r="J9">
            <v>64409.207815</v>
          </cell>
        </row>
        <row r="9">
          <cell r="L9">
            <v>875574.346355</v>
          </cell>
        </row>
        <row r="10">
          <cell r="B10">
            <v>50402.344778</v>
          </cell>
        </row>
        <row r="10">
          <cell r="D10">
            <v>588779.937319</v>
          </cell>
        </row>
        <row r="10">
          <cell r="F10">
            <v>100522.3677</v>
          </cell>
        </row>
        <row r="10">
          <cell r="H10">
            <v>1340465.385</v>
          </cell>
        </row>
        <row r="10">
          <cell r="J10">
            <v>150924.712478</v>
          </cell>
        </row>
        <row r="10">
          <cell r="L10">
            <v>1929245.322319</v>
          </cell>
        </row>
        <row r="11">
          <cell r="B11">
            <v>35813.278377</v>
          </cell>
        </row>
        <row r="11">
          <cell r="D11">
            <v>407158.008199</v>
          </cell>
        </row>
        <row r="11">
          <cell r="F11">
            <v>32190.3889</v>
          </cell>
        </row>
        <row r="11">
          <cell r="H11">
            <v>428358.2605</v>
          </cell>
        </row>
        <row r="11">
          <cell r="J11">
            <v>68003.667277</v>
          </cell>
        </row>
        <row r="11">
          <cell r="L11">
            <v>835516.268699</v>
          </cell>
        </row>
        <row r="12">
          <cell r="B12">
            <v>67687.049527</v>
          </cell>
        </row>
        <row r="12">
          <cell r="D12">
            <v>640786.704819</v>
          </cell>
        </row>
        <row r="12">
          <cell r="F12">
            <v>54849.465</v>
          </cell>
        </row>
        <row r="12">
          <cell r="H12">
            <v>700435.7447</v>
          </cell>
        </row>
        <row r="12">
          <cell r="J12">
            <v>122536.514527</v>
          </cell>
        </row>
        <row r="12">
          <cell r="L12">
            <v>1341222.449519</v>
          </cell>
        </row>
        <row r="13">
          <cell r="B13">
            <v>92391.650724</v>
          </cell>
        </row>
        <row r="13">
          <cell r="D13">
            <v>1050755.736552</v>
          </cell>
        </row>
        <row r="13">
          <cell r="F13">
            <v>59808.0831</v>
          </cell>
        </row>
        <row r="13">
          <cell r="H13">
            <v>753432.6809</v>
          </cell>
        </row>
        <row r="13">
          <cell r="J13">
            <v>152199.733824</v>
          </cell>
        </row>
        <row r="13">
          <cell r="L13">
            <v>1804188.417452</v>
          </cell>
        </row>
        <row r="14">
          <cell r="B14">
            <v>26170.17798</v>
          </cell>
        </row>
        <row r="14">
          <cell r="D14">
            <v>396421.242298</v>
          </cell>
        </row>
        <row r="14">
          <cell r="F14">
            <v>36310.8101</v>
          </cell>
        </row>
        <row r="14">
          <cell r="H14">
            <v>451500.4587</v>
          </cell>
        </row>
        <row r="14">
          <cell r="J14">
            <v>62480.98808</v>
          </cell>
        </row>
        <row r="14">
          <cell r="L14">
            <v>847921.700998</v>
          </cell>
        </row>
        <row r="15">
          <cell r="B15">
            <v>47109.332119</v>
          </cell>
        </row>
        <row r="15">
          <cell r="D15">
            <v>460193.020163</v>
          </cell>
        </row>
        <row r="15">
          <cell r="F15">
            <v>50804.0156</v>
          </cell>
        </row>
        <row r="15">
          <cell r="H15">
            <v>629595.5667</v>
          </cell>
        </row>
        <row r="15">
          <cell r="J15">
            <v>97913.347719</v>
          </cell>
        </row>
        <row r="15">
          <cell r="L15">
            <v>1089788.586863</v>
          </cell>
        </row>
        <row r="16">
          <cell r="B16">
            <v>45994.532281</v>
          </cell>
        </row>
        <row r="16">
          <cell r="D16">
            <v>512340.773284</v>
          </cell>
        </row>
        <row r="16">
          <cell r="F16">
            <v>41204.0341</v>
          </cell>
        </row>
        <row r="16">
          <cell r="H16">
            <v>460298.4735</v>
          </cell>
        </row>
        <row r="16">
          <cell r="J16">
            <v>87198.566381</v>
          </cell>
        </row>
        <row r="16">
          <cell r="L16">
            <v>972639.246784</v>
          </cell>
        </row>
        <row r="17">
          <cell r="B17">
            <v>179690.99609</v>
          </cell>
        </row>
        <row r="17">
          <cell r="D17">
            <v>1597979.688489</v>
          </cell>
        </row>
        <row r="17">
          <cell r="F17">
            <v>221275.2702</v>
          </cell>
        </row>
        <row r="17">
          <cell r="H17">
            <v>2852390.0305</v>
          </cell>
        </row>
        <row r="17">
          <cell r="J17">
            <v>400966.26629</v>
          </cell>
        </row>
        <row r="17">
          <cell r="L17">
            <v>4450369.718989</v>
          </cell>
        </row>
        <row r="18">
          <cell r="B18">
            <v>156206.536269</v>
          </cell>
        </row>
        <row r="18">
          <cell r="D18">
            <v>1677928.214635</v>
          </cell>
        </row>
        <row r="18">
          <cell r="F18">
            <v>157410.4706</v>
          </cell>
        </row>
        <row r="18">
          <cell r="H18">
            <v>2062356.6355</v>
          </cell>
        </row>
        <row r="18">
          <cell r="J18">
            <v>313617.006869</v>
          </cell>
        </row>
        <row r="18">
          <cell r="L18">
            <v>3740284.850135</v>
          </cell>
        </row>
        <row r="19">
          <cell r="B19">
            <v>67780.257039</v>
          </cell>
        </row>
        <row r="19">
          <cell r="D19">
            <v>758482.935524</v>
          </cell>
        </row>
        <row r="19">
          <cell r="F19">
            <v>76476.7138</v>
          </cell>
        </row>
        <row r="19">
          <cell r="H19">
            <v>972782.236</v>
          </cell>
        </row>
        <row r="19">
          <cell r="J19">
            <v>144256.970839</v>
          </cell>
        </row>
        <row r="19">
          <cell r="L19">
            <v>1731265.171524</v>
          </cell>
        </row>
        <row r="20">
          <cell r="B20">
            <v>48893.120577</v>
          </cell>
        </row>
        <row r="20">
          <cell r="D20">
            <v>501364.283351</v>
          </cell>
        </row>
        <row r="20">
          <cell r="F20">
            <v>93694.6317</v>
          </cell>
        </row>
        <row r="20">
          <cell r="H20">
            <v>1209771.6053</v>
          </cell>
        </row>
        <row r="20">
          <cell r="J20">
            <v>142587.752277</v>
          </cell>
        </row>
        <row r="20">
          <cell r="L20">
            <v>1711135.888651</v>
          </cell>
        </row>
        <row r="21">
          <cell r="B21">
            <v>32172.836984</v>
          </cell>
        </row>
        <row r="21">
          <cell r="D21">
            <v>512209.878872</v>
          </cell>
        </row>
        <row r="21">
          <cell r="F21">
            <v>46426.5058</v>
          </cell>
        </row>
        <row r="21">
          <cell r="H21">
            <v>828424.8416</v>
          </cell>
        </row>
        <row r="21">
          <cell r="J21">
            <v>78599.342784</v>
          </cell>
        </row>
        <row r="21">
          <cell r="L21">
            <v>1340634.720472</v>
          </cell>
        </row>
        <row r="22">
          <cell r="B22">
            <v>147578.92039</v>
          </cell>
        </row>
        <row r="22">
          <cell r="D22">
            <v>1529581.397317</v>
          </cell>
        </row>
        <row r="22">
          <cell r="F22">
            <v>217974.9584</v>
          </cell>
        </row>
        <row r="22">
          <cell r="H22">
            <v>2524066.2352</v>
          </cell>
        </row>
        <row r="22">
          <cell r="J22">
            <v>365553.87879</v>
          </cell>
        </row>
        <row r="22">
          <cell r="L22">
            <v>4053647.632517</v>
          </cell>
        </row>
        <row r="23">
          <cell r="B23">
            <v>72208.050972</v>
          </cell>
        </row>
        <row r="23">
          <cell r="D23">
            <v>701216.974351</v>
          </cell>
        </row>
        <row r="23">
          <cell r="F23">
            <v>161497.3505</v>
          </cell>
        </row>
        <row r="23">
          <cell r="H23">
            <v>1828002.6341</v>
          </cell>
        </row>
        <row r="23">
          <cell r="J23">
            <v>233705.401472</v>
          </cell>
        </row>
        <row r="23">
          <cell r="L23">
            <v>2529219.608451</v>
          </cell>
        </row>
        <row r="24">
          <cell r="B24">
            <v>84603.339811</v>
          </cell>
        </row>
        <row r="24">
          <cell r="D24">
            <v>1045917.9589</v>
          </cell>
        </row>
        <row r="24">
          <cell r="F24">
            <v>92301.268</v>
          </cell>
        </row>
        <row r="24">
          <cell r="H24">
            <v>1306453.047</v>
          </cell>
        </row>
        <row r="24">
          <cell r="J24">
            <v>176904.607811</v>
          </cell>
        </row>
        <row r="24">
          <cell r="L24">
            <v>2352371.0059</v>
          </cell>
        </row>
        <row r="25">
          <cell r="B25">
            <v>82065.164262</v>
          </cell>
        </row>
        <row r="25">
          <cell r="D25">
            <v>916609.368712</v>
          </cell>
        </row>
        <row r="25">
          <cell r="F25">
            <v>61141.2623</v>
          </cell>
        </row>
        <row r="25">
          <cell r="H25">
            <v>1026632.4915</v>
          </cell>
        </row>
        <row r="25">
          <cell r="J25">
            <v>143206.426562</v>
          </cell>
        </row>
        <row r="25">
          <cell r="L25">
            <v>1943241.860212</v>
          </cell>
        </row>
        <row r="26">
          <cell r="B26">
            <v>227150.601003</v>
          </cell>
        </row>
        <row r="26">
          <cell r="D26">
            <v>2427035.297607</v>
          </cell>
        </row>
        <row r="26">
          <cell r="F26">
            <v>216842.0114</v>
          </cell>
        </row>
        <row r="26">
          <cell r="H26">
            <v>2471863.517</v>
          </cell>
        </row>
        <row r="26">
          <cell r="J26">
            <v>443992.612403</v>
          </cell>
        </row>
        <row r="26">
          <cell r="L26">
            <v>4898898.814607</v>
          </cell>
        </row>
        <row r="27">
          <cell r="B27">
            <v>43888.839263</v>
          </cell>
        </row>
        <row r="27">
          <cell r="D27">
            <v>551999.002346</v>
          </cell>
        </row>
        <row r="27">
          <cell r="F27">
            <v>23049.3291</v>
          </cell>
        </row>
        <row r="27">
          <cell r="H27">
            <v>400407.7399</v>
          </cell>
        </row>
        <row r="27">
          <cell r="J27">
            <v>66938.168363</v>
          </cell>
        </row>
        <row r="27">
          <cell r="L27">
            <v>952406.742246</v>
          </cell>
        </row>
        <row r="28">
          <cell r="B28">
            <v>12619.161966</v>
          </cell>
        </row>
        <row r="28">
          <cell r="D28">
            <v>141796.821098</v>
          </cell>
        </row>
        <row r="28">
          <cell r="F28">
            <v>10324.94377</v>
          </cell>
        </row>
        <row r="28">
          <cell r="H28">
            <v>167863.16584</v>
          </cell>
        </row>
        <row r="28">
          <cell r="J28">
            <v>22944.105736</v>
          </cell>
        </row>
        <row r="28">
          <cell r="L28">
            <v>309659.986938</v>
          </cell>
        </row>
        <row r="29">
          <cell r="B29">
            <v>46675.038302</v>
          </cell>
        </row>
        <row r="29">
          <cell r="D29">
            <v>582714.747777</v>
          </cell>
        </row>
        <row r="29">
          <cell r="F29">
            <v>42215.5359</v>
          </cell>
        </row>
        <row r="29">
          <cell r="H29">
            <v>596669.5471</v>
          </cell>
        </row>
        <row r="29">
          <cell r="J29">
            <v>88890.574202</v>
          </cell>
        </row>
        <row r="29">
          <cell r="L29">
            <v>1179384.294877</v>
          </cell>
        </row>
        <row r="30">
          <cell r="B30">
            <v>84746.92973</v>
          </cell>
        </row>
        <row r="30">
          <cell r="D30">
            <v>923632.205064</v>
          </cell>
        </row>
        <row r="30">
          <cell r="F30">
            <v>76790.8862</v>
          </cell>
        </row>
        <row r="30">
          <cell r="H30">
            <v>848504.3369</v>
          </cell>
        </row>
        <row r="30">
          <cell r="J30">
            <v>161537.81593</v>
          </cell>
        </row>
        <row r="30">
          <cell r="L30">
            <v>1772136.541964</v>
          </cell>
        </row>
        <row r="31">
          <cell r="B31">
            <v>28585.531913</v>
          </cell>
        </row>
        <row r="31">
          <cell r="D31">
            <v>283381.185482</v>
          </cell>
        </row>
        <row r="31">
          <cell r="F31">
            <v>45306.969</v>
          </cell>
        </row>
        <row r="31">
          <cell r="H31">
            <v>568044.0219</v>
          </cell>
        </row>
        <row r="31">
          <cell r="J31">
            <v>73892.500913</v>
          </cell>
        </row>
        <row r="31">
          <cell r="L31">
            <v>851425.207382</v>
          </cell>
        </row>
        <row r="32">
          <cell r="B32">
            <v>72896.103001</v>
          </cell>
        </row>
        <row r="32">
          <cell r="D32">
            <v>813535.099513</v>
          </cell>
        </row>
        <row r="32">
          <cell r="F32">
            <v>79559.6512</v>
          </cell>
        </row>
        <row r="32">
          <cell r="H32">
            <v>1020823.5804</v>
          </cell>
        </row>
        <row r="32">
          <cell r="J32">
            <v>152455.754201</v>
          </cell>
        </row>
        <row r="32">
          <cell r="L32">
            <v>1834358.679913</v>
          </cell>
        </row>
        <row r="33">
          <cell r="B33">
            <v>32122.6404</v>
          </cell>
        </row>
        <row r="33">
          <cell r="D33">
            <v>239728.1648</v>
          </cell>
        </row>
        <row r="33">
          <cell r="F33">
            <v>9225.5626</v>
          </cell>
        </row>
        <row r="33">
          <cell r="H33">
            <v>101996.0472</v>
          </cell>
        </row>
        <row r="33">
          <cell r="J33">
            <v>41348.203</v>
          </cell>
        </row>
        <row r="33">
          <cell r="L33">
            <v>341724.212</v>
          </cell>
        </row>
        <row r="34">
          <cell r="B34">
            <v>83057.304839</v>
          </cell>
        </row>
        <row r="34">
          <cell r="D34">
            <v>988513.796778</v>
          </cell>
        </row>
        <row r="34">
          <cell r="F34">
            <v>50169.7763</v>
          </cell>
        </row>
        <row r="34">
          <cell r="H34">
            <v>830683.6682</v>
          </cell>
        </row>
        <row r="34">
          <cell r="J34">
            <v>133227.081139</v>
          </cell>
        </row>
        <row r="34">
          <cell r="L34">
            <v>1819197.464978</v>
          </cell>
        </row>
        <row r="35">
          <cell r="B35">
            <v>38750.812271</v>
          </cell>
        </row>
        <row r="35">
          <cell r="D35">
            <v>476699.663287</v>
          </cell>
        </row>
        <row r="35">
          <cell r="F35">
            <v>33097.397</v>
          </cell>
        </row>
        <row r="35">
          <cell r="H35">
            <v>390093.5054</v>
          </cell>
        </row>
        <row r="35">
          <cell r="J35">
            <v>71848.209271</v>
          </cell>
        </row>
        <row r="35">
          <cell r="L35">
            <v>866793.168687</v>
          </cell>
        </row>
        <row r="36">
          <cell r="B36">
            <v>14765.271848</v>
          </cell>
        </row>
        <row r="36">
          <cell r="D36">
            <v>162031.974809</v>
          </cell>
        </row>
        <row r="36">
          <cell r="F36">
            <v>7812.6953</v>
          </cell>
        </row>
        <row r="36">
          <cell r="H36">
            <v>105726.9834</v>
          </cell>
        </row>
        <row r="36">
          <cell r="J36">
            <v>22577.967148</v>
          </cell>
        </row>
        <row r="36">
          <cell r="L36">
            <v>267758.958209</v>
          </cell>
        </row>
        <row r="37">
          <cell r="B37">
            <v>17178.949842</v>
          </cell>
        </row>
        <row r="37">
          <cell r="D37">
            <v>186155.273951</v>
          </cell>
        </row>
        <row r="37">
          <cell r="F37">
            <v>12882.5261</v>
          </cell>
        </row>
        <row r="37">
          <cell r="H37">
            <v>164628.4534</v>
          </cell>
        </row>
        <row r="37">
          <cell r="J37">
            <v>30061.475942</v>
          </cell>
        </row>
        <row r="37">
          <cell r="L37">
            <v>350783.727351</v>
          </cell>
        </row>
        <row r="38">
          <cell r="B38">
            <v>46644.8514</v>
          </cell>
        </row>
        <row r="38">
          <cell r="D38">
            <v>522207.3215</v>
          </cell>
        </row>
        <row r="38">
          <cell r="F38">
            <v>28236.067</v>
          </cell>
        </row>
        <row r="38">
          <cell r="H38">
            <v>376665.0523</v>
          </cell>
        </row>
        <row r="38">
          <cell r="J38">
            <v>74880.9184</v>
          </cell>
        </row>
        <row r="38">
          <cell r="L38">
            <v>898872.3738</v>
          </cell>
        </row>
        <row r="39">
          <cell r="B39">
            <v>2060324.124273</v>
          </cell>
        </row>
        <row r="39">
          <cell r="D39">
            <v>22455611.757052</v>
          </cell>
        </row>
        <row r="39">
          <cell r="F39">
            <v>2242108.50527</v>
          </cell>
        </row>
        <row r="39">
          <cell r="H39">
            <v>28691560.83444</v>
          </cell>
        </row>
        <row r="39">
          <cell r="J39">
            <v>4302432.629543</v>
          </cell>
        </row>
        <row r="39">
          <cell r="L39">
            <v>51147172.591492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22"/>
  <sheetViews>
    <sheetView workbookViewId="0">
      <selection activeCell="A1" sqref="A1:N18"/>
    </sheetView>
  </sheetViews>
  <sheetFormatPr defaultColWidth="9" defaultRowHeight="13.5"/>
  <cols>
    <col min="1" max="1" width="6.5" style="30" customWidth="1"/>
    <col min="2" max="2" width="9.75" style="30" customWidth="1"/>
    <col min="3" max="3" width="9.5" style="30" customWidth="1"/>
    <col min="4" max="4" width="8.875" style="30" customWidth="1"/>
    <col min="5" max="5" width="8.375" style="30" customWidth="1"/>
    <col min="6" max="6" width="9.75" style="30" customWidth="1"/>
    <col min="7" max="7" width="9.625" style="30" customWidth="1"/>
    <col min="8" max="8" width="10" style="30" customWidth="1"/>
    <col min="9" max="9" width="9.5" style="30" customWidth="1"/>
    <col min="10" max="10" width="9.125" style="30" customWidth="1"/>
    <col min="11" max="11" width="8.5" style="30" customWidth="1"/>
    <col min="12" max="12" width="9.5" style="30" customWidth="1"/>
    <col min="13" max="13" width="10.375" style="30" customWidth="1"/>
    <col min="14" max="14" width="10.125" style="30" customWidth="1"/>
    <col min="15" max="15" width="10.5" style="30" customWidth="1"/>
    <col min="16" max="16" width="12.625" style="30"/>
    <col min="17" max="16384" width="9" style="30"/>
  </cols>
  <sheetData>
    <row r="1" s="30" customFormat="1" ht="18.75" spans="1:1">
      <c r="A1" s="29" t="s">
        <v>0</v>
      </c>
    </row>
    <row r="2" s="30" customFormat="1" ht="20.25" spans="1:14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="30" customFormat="1" ht="21.95" customHeight="1" spans="12:14">
      <c r="L3" s="49"/>
      <c r="M3" s="49"/>
      <c r="N3" s="50" t="s">
        <v>2</v>
      </c>
    </row>
    <row r="4" s="30" customFormat="1" ht="21.95" customHeight="1" spans="1:14">
      <c r="A4" s="10" t="s">
        <v>3</v>
      </c>
      <c r="B4" s="11" t="s">
        <v>4</v>
      </c>
      <c r="C4" s="13"/>
      <c r="D4" s="13"/>
      <c r="E4" s="13"/>
      <c r="F4" s="13"/>
      <c r="G4" s="45"/>
      <c r="H4" s="11" t="s">
        <v>5</v>
      </c>
      <c r="I4" s="13"/>
      <c r="J4" s="13"/>
      <c r="K4" s="13"/>
      <c r="L4" s="13"/>
      <c r="M4" s="45"/>
      <c r="N4" s="10" t="s">
        <v>6</v>
      </c>
    </row>
    <row r="5" s="30" customFormat="1" ht="21.95" customHeight="1" spans="1:14">
      <c r="A5" s="18"/>
      <c r="B5" s="21" t="s">
        <v>7</v>
      </c>
      <c r="C5" s="46" t="s">
        <v>8</v>
      </c>
      <c r="D5" s="21" t="s">
        <v>9</v>
      </c>
      <c r="E5" s="21" t="s">
        <v>10</v>
      </c>
      <c r="F5" s="21" t="s">
        <v>11</v>
      </c>
      <c r="G5" s="15" t="s">
        <v>12</v>
      </c>
      <c r="H5" s="21" t="s">
        <v>7</v>
      </c>
      <c r="I5" s="21" t="s">
        <v>13</v>
      </c>
      <c r="J5" s="46" t="s">
        <v>8</v>
      </c>
      <c r="K5" s="51" t="s">
        <v>9</v>
      </c>
      <c r="L5" s="11" t="s">
        <v>11</v>
      </c>
      <c r="M5" s="21" t="s">
        <v>12</v>
      </c>
      <c r="N5" s="18"/>
    </row>
    <row r="6" s="30" customFormat="1" ht="21.95" customHeight="1" spans="1:15">
      <c r="A6" s="47" t="s">
        <v>14</v>
      </c>
      <c r="B6" s="36">
        <v>156.07313534</v>
      </c>
      <c r="C6" s="36">
        <v>11.42429052</v>
      </c>
      <c r="D6" s="36">
        <v>44.5839584385</v>
      </c>
      <c r="E6" s="36">
        <v>0.10601616</v>
      </c>
      <c r="F6" s="36">
        <f t="shared" ref="F6:F9" si="0">SUM(B6:E6)</f>
        <v>212.1874004585</v>
      </c>
      <c r="G6" s="36">
        <f>F6</f>
        <v>212.1874004585</v>
      </c>
      <c r="H6" s="36">
        <v>92.79388975</v>
      </c>
      <c r="I6" s="36">
        <v>164.13841304</v>
      </c>
      <c r="J6" s="36">
        <v>10.42421164</v>
      </c>
      <c r="K6" s="36">
        <v>0.002809222</v>
      </c>
      <c r="L6" s="36">
        <f t="shared" ref="L6:L9" si="1">SUM(H6:K6)</f>
        <v>267.359323652</v>
      </c>
      <c r="M6" s="36">
        <f>L6</f>
        <v>267.359323652</v>
      </c>
      <c r="N6" s="36">
        <f t="shared" ref="N6:N9" si="2">F6+L6</f>
        <v>479.5467241105</v>
      </c>
      <c r="O6" s="48"/>
    </row>
    <row r="7" s="30" customFormat="1" ht="21.95" customHeight="1" spans="1:15">
      <c r="A7" s="47" t="s">
        <v>15</v>
      </c>
      <c r="B7" s="36">
        <v>70.00157666</v>
      </c>
      <c r="C7" s="36">
        <v>10.42428591</v>
      </c>
      <c r="D7" s="36">
        <v>32.438584631</v>
      </c>
      <c r="E7" s="36">
        <v>0.08697192</v>
      </c>
      <c r="F7" s="36">
        <f t="shared" si="0"/>
        <v>112.951419121</v>
      </c>
      <c r="G7" s="36">
        <f t="shared" ref="G7:G9" si="3">G6+F7</f>
        <v>325.1388195795</v>
      </c>
      <c r="H7" s="36">
        <v>47.1898607</v>
      </c>
      <c r="I7" s="36">
        <v>66.50748518</v>
      </c>
      <c r="J7" s="36">
        <v>7.4666131</v>
      </c>
      <c r="K7" s="36">
        <v>0.002077052</v>
      </c>
      <c r="L7" s="36">
        <f t="shared" si="1"/>
        <v>121.166036032</v>
      </c>
      <c r="M7" s="36">
        <f t="shared" ref="M7:M9" si="4">M6+L7</f>
        <v>388.525359684</v>
      </c>
      <c r="N7" s="36">
        <f t="shared" si="2"/>
        <v>234.117455153</v>
      </c>
      <c r="O7" s="48"/>
    </row>
    <row r="8" s="30" customFormat="1" ht="21.95" customHeight="1" spans="1:16">
      <c r="A8" s="47" t="s">
        <v>16</v>
      </c>
      <c r="B8" s="36">
        <v>107.03638618</v>
      </c>
      <c r="C8" s="36">
        <v>11.03744135</v>
      </c>
      <c r="D8" s="36">
        <v>47.2341027126</v>
      </c>
      <c r="E8" s="36">
        <v>0.15576976</v>
      </c>
      <c r="F8" s="36">
        <f t="shared" si="0"/>
        <v>165.4637000026</v>
      </c>
      <c r="G8" s="36">
        <f t="shared" si="3"/>
        <v>490.6025195821</v>
      </c>
      <c r="H8" s="36">
        <v>77.02708467</v>
      </c>
      <c r="I8" s="36">
        <v>93.94654818</v>
      </c>
      <c r="J8" s="36">
        <v>13.06635175</v>
      </c>
      <c r="K8" s="36">
        <v>0.001451978</v>
      </c>
      <c r="L8" s="36">
        <f t="shared" si="1"/>
        <v>184.041436578</v>
      </c>
      <c r="M8" s="36">
        <f t="shared" si="4"/>
        <v>572.566796262</v>
      </c>
      <c r="N8" s="36">
        <f t="shared" si="2"/>
        <v>349.5051365806</v>
      </c>
      <c r="P8" s="52"/>
    </row>
    <row r="9" s="30" customFormat="1" ht="21.95" customHeight="1" spans="1:14">
      <c r="A9" s="47" t="s">
        <v>17</v>
      </c>
      <c r="B9" s="36">
        <v>106.05656418</v>
      </c>
      <c r="C9" s="36">
        <v>13.28351202</v>
      </c>
      <c r="D9" s="36">
        <v>43.3632586638</v>
      </c>
      <c r="E9" s="36">
        <v>0.14925784</v>
      </c>
      <c r="F9" s="36">
        <f t="shared" si="0"/>
        <v>162.8525927038</v>
      </c>
      <c r="G9" s="36">
        <f t="shared" si="3"/>
        <v>653.4551122859</v>
      </c>
      <c r="H9" s="36">
        <v>78.38571154</v>
      </c>
      <c r="I9" s="36">
        <v>106.5927563</v>
      </c>
      <c r="J9" s="36">
        <v>12.05111199</v>
      </c>
      <c r="K9" s="36">
        <v>0.001511055</v>
      </c>
      <c r="L9" s="36">
        <f t="shared" si="1"/>
        <v>197.031090885</v>
      </c>
      <c r="M9" s="36">
        <f t="shared" si="4"/>
        <v>769.597887147</v>
      </c>
      <c r="N9" s="36">
        <f t="shared" si="2"/>
        <v>359.8836835888</v>
      </c>
    </row>
    <row r="10" s="30" customFormat="1" ht="21.95" customHeight="1" spans="1:14">
      <c r="A10" s="47" t="s">
        <v>18</v>
      </c>
      <c r="B10" s="36">
        <v>108.43790924</v>
      </c>
      <c r="C10" s="36">
        <v>13.13921759</v>
      </c>
      <c r="D10" s="36">
        <v>43.2093309671</v>
      </c>
      <c r="E10" s="36">
        <v>0.14690126</v>
      </c>
      <c r="F10" s="36">
        <v>164.9333590571</v>
      </c>
      <c r="G10" s="36">
        <v>818.388471343</v>
      </c>
      <c r="H10" s="36">
        <v>81.91523067</v>
      </c>
      <c r="I10" s="36">
        <v>95.50484418</v>
      </c>
      <c r="J10" s="36">
        <v>12.87953171</v>
      </c>
      <c r="K10" s="36">
        <v>0.001729534</v>
      </c>
      <c r="L10" s="36">
        <v>190.301336094</v>
      </c>
      <c r="M10" s="36">
        <v>959.899223241</v>
      </c>
      <c r="N10" s="36">
        <v>355.2346951511</v>
      </c>
    </row>
    <row r="11" s="30" customFormat="1" ht="21.95" customHeight="1" spans="1:14">
      <c r="A11" s="47" t="s">
        <v>19</v>
      </c>
      <c r="B11" s="36">
        <f>'[1]6月'!$N$37/10000</f>
        <v>106.98215984</v>
      </c>
      <c r="C11" s="36">
        <f>'[1]6月'!$O$37/10000</f>
        <v>11.00750249</v>
      </c>
      <c r="D11" s="36">
        <f>'[1]6月'!$P$37/10000</f>
        <v>41.0608669105</v>
      </c>
      <c r="E11" s="36">
        <f>'[1]6月'!$Q$37/10000</f>
        <v>0.12830432</v>
      </c>
      <c r="F11" s="36">
        <f t="shared" ref="F11:F17" si="5">SUM(B11:E11)</f>
        <v>159.1788335605</v>
      </c>
      <c r="G11" s="36">
        <f t="shared" ref="G11:G17" si="6">G10+F11</f>
        <v>977.5673049035</v>
      </c>
      <c r="H11" s="36">
        <f>'[2]156-201901'!$C$11/10000</f>
        <v>80.34720962</v>
      </c>
      <c r="I11" s="36">
        <f>'[2]156-201901'!$C$12/10000</f>
        <v>96.22780686</v>
      </c>
      <c r="J11" s="36">
        <f>'[2]156-201901'!$C$13/10000</f>
        <v>11.91598161</v>
      </c>
      <c r="K11" s="36">
        <f>'[2]156-201901'!$C$14/10000</f>
        <v>0.002360157</v>
      </c>
      <c r="L11" s="36">
        <f t="shared" ref="L11:L17" si="7">SUM(H11:K11)</f>
        <v>188.493358247</v>
      </c>
      <c r="M11" s="36">
        <f t="shared" ref="M11:M17" si="8">M10+L11</f>
        <v>1148.392581488</v>
      </c>
      <c r="N11" s="36">
        <f t="shared" ref="N11:N17" si="9">F11+L11</f>
        <v>347.6721918075</v>
      </c>
    </row>
    <row r="12" s="30" customFormat="1" ht="21.95" customHeight="1" spans="1:14">
      <c r="A12" s="47" t="s">
        <v>20</v>
      </c>
      <c r="B12" s="36">
        <v>107.17415562</v>
      </c>
      <c r="C12" s="36">
        <v>11.05044651</v>
      </c>
      <c r="D12" s="36">
        <v>32.0767740267</v>
      </c>
      <c r="E12" s="36">
        <v>0.15767202</v>
      </c>
      <c r="F12" s="36">
        <f t="shared" si="5"/>
        <v>150.4590481767</v>
      </c>
      <c r="G12" s="36">
        <f t="shared" si="6"/>
        <v>1128.0263530802</v>
      </c>
      <c r="H12" s="36">
        <v>83.97900149</v>
      </c>
      <c r="I12" s="36">
        <v>81.88584818</v>
      </c>
      <c r="J12" s="36">
        <v>11.01187647</v>
      </c>
      <c r="K12" s="36">
        <v>0.001401182</v>
      </c>
      <c r="L12" s="36">
        <f t="shared" si="7"/>
        <v>176.878127322</v>
      </c>
      <c r="M12" s="36">
        <f t="shared" si="8"/>
        <v>1325.27070881</v>
      </c>
      <c r="N12" s="36">
        <f t="shared" si="9"/>
        <v>327.3371754987</v>
      </c>
    </row>
    <row r="13" s="30" customFormat="1" ht="21.95" customHeight="1" spans="1:14">
      <c r="A13" s="47" t="s">
        <v>21</v>
      </c>
      <c r="B13" s="36">
        <v>106.86681438</v>
      </c>
      <c r="C13" s="36">
        <v>10.50210434</v>
      </c>
      <c r="D13" s="36">
        <v>28.5338990032</v>
      </c>
      <c r="E13" s="36">
        <v>0.15336162</v>
      </c>
      <c r="F13" s="36">
        <f t="shared" si="5"/>
        <v>146.0561793432</v>
      </c>
      <c r="G13" s="36">
        <f t="shared" si="6"/>
        <v>1274.0825324234</v>
      </c>
      <c r="H13" s="36">
        <v>81.12746074</v>
      </c>
      <c r="I13" s="36">
        <v>102.21744172</v>
      </c>
      <c r="J13" s="36">
        <v>11.41095226</v>
      </c>
      <c r="K13" s="36">
        <v>0.001747855</v>
      </c>
      <c r="L13" s="36">
        <f t="shared" si="7"/>
        <v>194.757602575</v>
      </c>
      <c r="M13" s="36">
        <f t="shared" si="8"/>
        <v>1520.028311385</v>
      </c>
      <c r="N13" s="36">
        <f t="shared" si="9"/>
        <v>340.8137819182</v>
      </c>
    </row>
    <row r="14" s="30" customFormat="1" ht="21.95" customHeight="1" spans="1:14">
      <c r="A14" s="47" t="s">
        <v>22</v>
      </c>
      <c r="B14" s="36">
        <v>109.89729142</v>
      </c>
      <c r="C14" s="36">
        <v>15.78584192</v>
      </c>
      <c r="D14" s="36">
        <v>31.0864707851</v>
      </c>
      <c r="E14" s="36">
        <v>0.14976388</v>
      </c>
      <c r="F14" s="36">
        <f t="shared" si="5"/>
        <v>156.9193680051</v>
      </c>
      <c r="G14" s="36">
        <f t="shared" si="6"/>
        <v>1431.0019004285</v>
      </c>
      <c r="H14" s="36">
        <v>83.34390483</v>
      </c>
      <c r="I14" s="36">
        <v>114.24858228</v>
      </c>
      <c r="J14" s="36">
        <v>9.47163019</v>
      </c>
      <c r="K14" s="36">
        <v>0.001960769</v>
      </c>
      <c r="L14" s="36">
        <f t="shared" si="7"/>
        <v>207.066078069</v>
      </c>
      <c r="M14" s="36">
        <f t="shared" si="8"/>
        <v>1727.094389454</v>
      </c>
      <c r="N14" s="36">
        <f t="shared" si="9"/>
        <v>363.9854460741</v>
      </c>
    </row>
    <row r="15" s="30" customFormat="1" ht="21.95" customHeight="1" spans="1:14">
      <c r="A15" s="47" t="s">
        <v>23</v>
      </c>
      <c r="B15" s="36">
        <v>88.51392274</v>
      </c>
      <c r="C15" s="36">
        <v>11.51653205</v>
      </c>
      <c r="D15" s="36">
        <v>26.6485287543</v>
      </c>
      <c r="E15" s="36">
        <v>0.11754648</v>
      </c>
      <c r="F15" s="36">
        <f t="shared" si="5"/>
        <v>126.7965300243</v>
      </c>
      <c r="G15" s="36">
        <f t="shared" si="6"/>
        <v>1557.7984304528</v>
      </c>
      <c r="H15" s="36">
        <v>64.37671705</v>
      </c>
      <c r="I15" s="36">
        <v>73.93380922</v>
      </c>
      <c r="J15" s="36">
        <v>10.40341484</v>
      </c>
      <c r="K15" s="36">
        <v>0.002337924</v>
      </c>
      <c r="L15" s="36">
        <f t="shared" si="7"/>
        <v>148.716279034</v>
      </c>
      <c r="M15" s="36">
        <f t="shared" si="8"/>
        <v>1875.810668488</v>
      </c>
      <c r="N15" s="36">
        <f t="shared" si="9"/>
        <v>275.5128090583</v>
      </c>
    </row>
    <row r="16" s="30" customFormat="1" ht="21.95" customHeight="1" spans="1:14">
      <c r="A16" s="47" t="s">
        <v>24</v>
      </c>
      <c r="B16" s="36">
        <v>117.3279099</v>
      </c>
      <c r="C16" s="36">
        <v>15.54919371</v>
      </c>
      <c r="D16" s="36">
        <v>33.9736926055</v>
      </c>
      <c r="E16" s="36">
        <v>0.15437848</v>
      </c>
      <c r="F16" s="36">
        <f t="shared" si="5"/>
        <v>167.0051746955</v>
      </c>
      <c r="G16" s="36">
        <f t="shared" si="6"/>
        <v>1724.8036051483</v>
      </c>
      <c r="H16" s="36">
        <v>88.72768651</v>
      </c>
      <c r="I16" s="36">
        <v>108.7246749</v>
      </c>
      <c r="J16" s="36">
        <v>13.19477487</v>
      </c>
      <c r="K16" s="36">
        <v>0.000915757</v>
      </c>
      <c r="L16" s="36">
        <f t="shared" si="7"/>
        <v>210.648052037</v>
      </c>
      <c r="M16" s="36">
        <f t="shared" si="8"/>
        <v>2086.458720525</v>
      </c>
      <c r="N16" s="36">
        <f t="shared" si="9"/>
        <v>377.6532267325</v>
      </c>
    </row>
    <row r="17" s="30" customFormat="1" ht="21.95" customHeight="1" spans="1:14">
      <c r="A17" s="47" t="s">
        <v>25</v>
      </c>
      <c r="B17" s="36">
        <v>135.88504546</v>
      </c>
      <c r="C17" s="36">
        <v>14.91479212</v>
      </c>
      <c r="D17" s="36">
        <v>36.6155919308</v>
      </c>
      <c r="E17" s="36">
        <v>0.16263254</v>
      </c>
      <c r="F17" s="36">
        <f t="shared" si="5"/>
        <v>187.5780620508</v>
      </c>
      <c r="G17" s="36">
        <f t="shared" si="6"/>
        <v>1912.3816671991</v>
      </c>
      <c r="H17" s="36">
        <v>93.9040709</v>
      </c>
      <c r="I17" s="36">
        <v>115.4980235</v>
      </c>
      <c r="J17" s="36">
        <v>12.28735993</v>
      </c>
      <c r="K17" s="36">
        <v>0.003568599</v>
      </c>
      <c r="L17" s="36">
        <f t="shared" si="7"/>
        <v>221.693022929</v>
      </c>
      <c r="M17" s="36">
        <f t="shared" si="8"/>
        <v>2308.151743454</v>
      </c>
      <c r="N17" s="36">
        <f t="shared" si="9"/>
        <v>409.2710849798</v>
      </c>
    </row>
    <row r="18" s="30" customFormat="1" ht="21.95" customHeight="1" spans="1:14">
      <c r="A18" s="21" t="s">
        <v>26</v>
      </c>
      <c r="B18" s="36">
        <f t="shared" ref="B18:F18" si="10">SUM(B6:B17)</f>
        <v>1320.25287096</v>
      </c>
      <c r="C18" s="36">
        <f t="shared" si="10"/>
        <v>149.63516053</v>
      </c>
      <c r="D18" s="36">
        <f t="shared" si="10"/>
        <v>440.8250594291</v>
      </c>
      <c r="E18" s="36">
        <f t="shared" si="10"/>
        <v>1.66857628</v>
      </c>
      <c r="F18" s="36">
        <f t="shared" si="10"/>
        <v>1912.3816671991</v>
      </c>
      <c r="G18" s="36" t="s">
        <v>27</v>
      </c>
      <c r="H18" s="36">
        <f t="shared" ref="H18:L18" si="11">SUM(H6:H17)</f>
        <v>953.11782847</v>
      </c>
      <c r="I18" s="36">
        <f t="shared" si="11"/>
        <v>1219.42623354</v>
      </c>
      <c r="J18" s="36">
        <f t="shared" si="11"/>
        <v>135.58381036</v>
      </c>
      <c r="K18" s="36">
        <f t="shared" si="11"/>
        <v>0.023871084</v>
      </c>
      <c r="L18" s="36">
        <f t="shared" si="11"/>
        <v>2308.151743454</v>
      </c>
      <c r="M18" s="36" t="s">
        <v>27</v>
      </c>
      <c r="N18" s="36">
        <f>SUM(N6:N17)</f>
        <v>4220.5334106531</v>
      </c>
    </row>
    <row r="19" s="30" customFormat="1" spans="14:14">
      <c r="N19" s="53"/>
    </row>
    <row r="20" s="30" customFormat="1" spans="4:11">
      <c r="D20" s="48"/>
      <c r="K20" s="48"/>
    </row>
    <row r="22" s="30" customFormat="1" spans="7:7">
      <c r="G22" s="48"/>
    </row>
  </sheetData>
  <mergeCells count="5">
    <mergeCell ref="A2:N2"/>
    <mergeCell ref="B4:G4"/>
    <mergeCell ref="H4:L4"/>
    <mergeCell ref="A4:A5"/>
    <mergeCell ref="N4:N5"/>
  </mergeCells>
  <pageMargins left="0.699305555555556" right="0.699305555555556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4"/>
  <sheetViews>
    <sheetView topLeftCell="A4" workbookViewId="0">
      <selection activeCell="I20" sqref="I20"/>
    </sheetView>
  </sheetViews>
  <sheetFormatPr defaultColWidth="9" defaultRowHeight="21.95" customHeight="1"/>
  <cols>
    <col min="1" max="1" width="22.625" style="26" customWidth="1"/>
    <col min="2" max="2" width="14" style="26" customWidth="1"/>
    <col min="3" max="3" width="13.5" style="26" customWidth="1"/>
    <col min="4" max="4" width="13.75" style="26" customWidth="1"/>
    <col min="5" max="5" width="14.5" style="26" customWidth="1"/>
    <col min="6" max="6" width="16.25" style="26" customWidth="1"/>
    <col min="7" max="7" width="12.875" style="26" customWidth="1"/>
    <col min="8" max="8" width="14.5" style="26" customWidth="1"/>
    <col min="9" max="9" width="9" style="26"/>
    <col min="10" max="10" width="13.75" style="27"/>
    <col min="11" max="11" width="13.75" style="26"/>
    <col min="12" max="12" width="12.625" style="28"/>
    <col min="13" max="16384" width="9" style="26"/>
  </cols>
  <sheetData>
    <row r="1" customHeight="1" spans="1:8">
      <c r="A1" s="29" t="s">
        <v>28</v>
      </c>
      <c r="B1" s="30"/>
      <c r="C1" s="30"/>
      <c r="D1" s="30"/>
      <c r="E1" s="30"/>
      <c r="F1" s="30"/>
      <c r="G1" s="30"/>
      <c r="H1" s="30"/>
    </row>
    <row r="2" customHeight="1" spans="1:8">
      <c r="A2" s="31" t="s">
        <v>29</v>
      </c>
      <c r="B2" s="31"/>
      <c r="C2" s="31"/>
      <c r="D2" s="31"/>
      <c r="E2" s="31"/>
      <c r="F2" s="31"/>
      <c r="G2" s="31"/>
      <c r="H2" s="31"/>
    </row>
    <row r="3" customHeight="1" spans="1:8">
      <c r="A3" s="32"/>
      <c r="B3" s="32"/>
      <c r="C3" s="32"/>
      <c r="D3" s="33"/>
      <c r="E3" s="33"/>
      <c r="F3" s="32"/>
      <c r="G3" s="32"/>
      <c r="H3" s="32" t="s">
        <v>30</v>
      </c>
    </row>
    <row r="4" customHeight="1" spans="1:8">
      <c r="A4" s="21" t="s">
        <v>31</v>
      </c>
      <c r="B4" s="21" t="s">
        <v>32</v>
      </c>
      <c r="C4" s="21"/>
      <c r="D4" s="21"/>
      <c r="E4" s="21"/>
      <c r="F4" s="21" t="s">
        <v>33</v>
      </c>
      <c r="G4" s="21"/>
      <c r="H4" s="21"/>
    </row>
    <row r="5" customHeight="1" spans="1:8">
      <c r="A5" s="21"/>
      <c r="B5" s="21" t="s">
        <v>34</v>
      </c>
      <c r="C5" s="21" t="s">
        <v>35</v>
      </c>
      <c r="D5" s="34" t="s">
        <v>36</v>
      </c>
      <c r="E5" s="34" t="s">
        <v>37</v>
      </c>
      <c r="F5" s="21" t="s">
        <v>34</v>
      </c>
      <c r="G5" s="21" t="s">
        <v>35</v>
      </c>
      <c r="H5" s="34" t="s">
        <v>36</v>
      </c>
    </row>
    <row r="6" customHeight="1" spans="1:11">
      <c r="A6" s="35" t="s">
        <v>38</v>
      </c>
      <c r="B6" s="36">
        <f t="shared" ref="B6:G6" si="0">SUM(B7:B10)</f>
        <v>187.5780620508</v>
      </c>
      <c r="C6" s="36">
        <f t="shared" si="0"/>
        <v>206.0324124273</v>
      </c>
      <c r="D6" s="37">
        <f t="shared" ref="D6:D21" si="1">(B6-C6)/C6</f>
        <v>-0.0895701319956718</v>
      </c>
      <c r="E6" s="37">
        <f>(B6-'[3]2019年11月'!B6)/'[3]2019年11月'!B6</f>
        <v>0.123187125146335</v>
      </c>
      <c r="F6" s="36">
        <f t="shared" si="0"/>
        <v>1912.3816671991</v>
      </c>
      <c r="G6" s="36">
        <f t="shared" si="0"/>
        <v>2245.5611757052</v>
      </c>
      <c r="H6" s="37">
        <f t="shared" ref="H6:H21" si="2">(F6-G6)/G6</f>
        <v>-0.14837249241338</v>
      </c>
      <c r="K6" s="27"/>
    </row>
    <row r="7" customHeight="1" spans="1:8">
      <c r="A7" s="38" t="s">
        <v>39</v>
      </c>
      <c r="B7" s="36">
        <v>135.88504546</v>
      </c>
      <c r="C7" s="36">
        <v>152.89051468</v>
      </c>
      <c r="D7" s="37">
        <f t="shared" si="1"/>
        <v>-0.111226450218919</v>
      </c>
      <c r="E7" s="37">
        <f>(B7-'[3]2019年11月'!B7)/'[3]2019年11月'!B7</f>
        <v>0.158164716100513</v>
      </c>
      <c r="F7" s="36">
        <v>1320.25287096</v>
      </c>
      <c r="G7" s="36">
        <v>1655.65161618</v>
      </c>
      <c r="H7" s="37">
        <f t="shared" si="2"/>
        <v>-0.202578091877716</v>
      </c>
    </row>
    <row r="8" customHeight="1" spans="1:8">
      <c r="A8" s="38" t="s">
        <v>40</v>
      </c>
      <c r="B8" s="36">
        <v>14.91479212</v>
      </c>
      <c r="C8" s="36">
        <v>10.65938323</v>
      </c>
      <c r="D8" s="37">
        <f t="shared" si="1"/>
        <v>0.399217177784122</v>
      </c>
      <c r="E8" s="37">
        <f>(B8-'[3]2019年11月'!B8)/'[3]2019年11月'!B8</f>
        <v>-0.040799645424187</v>
      </c>
      <c r="F8" s="36">
        <v>149.63516053</v>
      </c>
      <c r="G8" s="36">
        <v>114.26691761</v>
      </c>
      <c r="H8" s="37">
        <f t="shared" si="2"/>
        <v>0.309523033085692</v>
      </c>
    </row>
    <row r="9" customHeight="1" spans="1:8">
      <c r="A9" s="38" t="s">
        <v>41</v>
      </c>
      <c r="B9" s="36">
        <v>36.6155919308</v>
      </c>
      <c r="C9" s="36">
        <v>42.3862880173</v>
      </c>
      <c r="D9" s="37">
        <f t="shared" si="1"/>
        <v>-0.136145351632223</v>
      </c>
      <c r="E9" s="37">
        <f>(B9-'[3]2019年11月'!B9)/'[3]2019年11月'!B9</f>
        <v>0.0777630902821645</v>
      </c>
      <c r="F9" s="36">
        <v>440.8250594291</v>
      </c>
      <c r="G9" s="36">
        <v>474.3452590752</v>
      </c>
      <c r="H9" s="37">
        <f t="shared" si="2"/>
        <v>-0.0706662478538357</v>
      </c>
    </row>
    <row r="10" customHeight="1" spans="1:8">
      <c r="A10" s="38" t="s">
        <v>42</v>
      </c>
      <c r="B10" s="36">
        <v>0.16263254</v>
      </c>
      <c r="C10" s="36">
        <v>0.0962265</v>
      </c>
      <c r="D10" s="37">
        <f t="shared" si="1"/>
        <v>0.690101375400747</v>
      </c>
      <c r="E10" s="37">
        <f>(B10-'[3]2019年11月'!B10)/'[3]2019年11月'!B10</f>
        <v>0.0534663898750655</v>
      </c>
      <c r="F10" s="36">
        <v>1.66857628</v>
      </c>
      <c r="G10" s="36">
        <v>1.29738284</v>
      </c>
      <c r="H10" s="37">
        <f t="shared" si="2"/>
        <v>0.28610941085054</v>
      </c>
    </row>
    <row r="11" customHeight="1" spans="1:8">
      <c r="A11" s="35" t="s">
        <v>43</v>
      </c>
      <c r="B11" s="36">
        <f t="shared" ref="B11:G11" si="3">SUM(B12:B15)</f>
        <v>221.693022929</v>
      </c>
      <c r="C11" s="36">
        <f t="shared" si="3"/>
        <v>224.210850527</v>
      </c>
      <c r="D11" s="37">
        <f t="shared" si="1"/>
        <v>-0.0112297312644859</v>
      </c>
      <c r="E11" s="37">
        <f>(B11-'[3]2019年11月'!B11)/'[3]2019年11月'!B11</f>
        <v>0.490711201013278</v>
      </c>
      <c r="F11" s="36">
        <f t="shared" si="3"/>
        <v>2308.151743454</v>
      </c>
      <c r="G11" s="36">
        <f t="shared" si="3"/>
        <v>2869.156083444</v>
      </c>
      <c r="H11" s="37">
        <f t="shared" si="2"/>
        <v>-0.195529390411063</v>
      </c>
    </row>
    <row r="12" customHeight="1" spans="1:8">
      <c r="A12" s="39" t="s">
        <v>44</v>
      </c>
      <c r="B12" s="36">
        <v>93.9040709</v>
      </c>
      <c r="C12" s="36">
        <v>96.50956161</v>
      </c>
      <c r="D12" s="37">
        <f t="shared" si="1"/>
        <v>-0.0269972287360389</v>
      </c>
      <c r="E12" s="37">
        <f>(B12-'[3]2019年11月'!B12)/'[3]2019年11月'!B12</f>
        <v>0.0583401257669057</v>
      </c>
      <c r="F12" s="36">
        <v>953.11782847</v>
      </c>
      <c r="G12" s="36">
        <v>1103.0409831</v>
      </c>
      <c r="H12" s="37">
        <f t="shared" si="2"/>
        <v>-0.135918027459555</v>
      </c>
    </row>
    <row r="13" customHeight="1" spans="1:8">
      <c r="A13" s="39" t="s">
        <v>45</v>
      </c>
      <c r="B13" s="36">
        <v>115.4980235</v>
      </c>
      <c r="C13" s="36">
        <v>118.26353978</v>
      </c>
      <c r="D13" s="37">
        <f t="shared" si="1"/>
        <v>-0.0233843523130169</v>
      </c>
      <c r="E13" s="37">
        <f>(B13-'[3]2019年11月'!B13)/'[3]2019年11月'!B13</f>
        <v>0.0622981729421568</v>
      </c>
      <c r="F13" s="36">
        <v>1219.42623354</v>
      </c>
      <c r="G13" s="36">
        <v>1655.04688002</v>
      </c>
      <c r="H13" s="37">
        <f t="shared" si="2"/>
        <v>-0.263207436441157</v>
      </c>
    </row>
    <row r="14" customHeight="1" spans="1:8">
      <c r="A14" s="39" t="s">
        <v>46</v>
      </c>
      <c r="B14" s="36">
        <v>12.28735993</v>
      </c>
      <c r="C14" s="36">
        <v>9.43397772</v>
      </c>
      <c r="D14" s="37">
        <f t="shared" si="1"/>
        <v>0.302458018736979</v>
      </c>
      <c r="E14" s="37">
        <f>(B14-'[3]2019年11月'!B14)/'[3]2019年11月'!B14</f>
        <v>-0.0687707785043855</v>
      </c>
      <c r="F14" s="36">
        <v>135.58381036</v>
      </c>
      <c r="G14" s="36">
        <v>110.99549645</v>
      </c>
      <c r="H14" s="37">
        <f t="shared" si="2"/>
        <v>0.221525329372947</v>
      </c>
    </row>
    <row r="15" customHeight="1" spans="1:8">
      <c r="A15" s="39" t="s">
        <v>47</v>
      </c>
      <c r="B15" s="36">
        <v>0.003568599</v>
      </c>
      <c r="C15" s="36">
        <v>0.003771417</v>
      </c>
      <c r="D15" s="37">
        <f t="shared" si="1"/>
        <v>-0.0537776649996541</v>
      </c>
      <c r="E15" s="37">
        <f>(B15-'[3]2019年11月'!B15)/'[3]2019年11月'!B15</f>
        <v>2.89688421710126</v>
      </c>
      <c r="F15" s="36">
        <v>0.023871084</v>
      </c>
      <c r="G15" s="36">
        <v>0.072723874</v>
      </c>
      <c r="H15" s="37">
        <f t="shared" si="2"/>
        <v>-0.671757255395938</v>
      </c>
    </row>
    <row r="16" customHeight="1" spans="1:8">
      <c r="A16" s="35" t="s">
        <v>48</v>
      </c>
      <c r="B16" s="36">
        <f t="shared" ref="B16:G16" si="4">B6+B11</f>
        <v>409.2710849798</v>
      </c>
      <c r="C16" s="36">
        <f t="shared" si="4"/>
        <v>430.2432629543</v>
      </c>
      <c r="D16" s="37">
        <f t="shared" si="1"/>
        <v>-0.0487449305550837</v>
      </c>
      <c r="E16" s="37">
        <f>(B16-'[3]2019年11月'!B16)/'[3]2019年11月'!B16</f>
        <v>0.0837219332689446</v>
      </c>
      <c r="F16" s="36">
        <f t="shared" si="4"/>
        <v>4220.5334106531</v>
      </c>
      <c r="G16" s="36">
        <f t="shared" si="4"/>
        <v>5114.7172591492</v>
      </c>
      <c r="H16" s="37">
        <f t="shared" si="2"/>
        <v>-0.174825665465004</v>
      </c>
    </row>
    <row r="17" s="26" customFormat="1" customHeight="1" spans="1:12">
      <c r="A17" s="39" t="s">
        <v>49</v>
      </c>
      <c r="B17" s="36">
        <f t="shared" ref="B17:G17" si="5">B7+B12</f>
        <v>229.78911636</v>
      </c>
      <c r="C17" s="36">
        <f t="shared" si="5"/>
        <v>249.40007629</v>
      </c>
      <c r="D17" s="37">
        <f t="shared" si="1"/>
        <v>-0.0786325338056295</v>
      </c>
      <c r="E17" s="37">
        <f>(B17-'[3]2019年11月'!B17)/'[3]2019年11月'!B17</f>
        <v>0.115180176435374</v>
      </c>
      <c r="F17" s="36">
        <f t="shared" si="5"/>
        <v>2273.37069943</v>
      </c>
      <c r="G17" s="36">
        <f t="shared" si="5"/>
        <v>2758.69259928</v>
      </c>
      <c r="H17" s="37">
        <f t="shared" si="2"/>
        <v>-0.175924602826957</v>
      </c>
      <c r="J17" s="27"/>
      <c r="K17" s="27"/>
      <c r="L17" s="43"/>
    </row>
    <row r="18" s="26" customFormat="1" customHeight="1" spans="1:12">
      <c r="A18" s="39" t="s">
        <v>50</v>
      </c>
      <c r="B18" s="36">
        <f t="shared" ref="B18:G18" si="6">B13</f>
        <v>115.4980235</v>
      </c>
      <c r="C18" s="36">
        <f t="shared" si="6"/>
        <v>118.26353978</v>
      </c>
      <c r="D18" s="37">
        <f t="shared" si="1"/>
        <v>-0.0233843523130169</v>
      </c>
      <c r="E18" s="37">
        <f>(B18-'[3]2019年11月'!B18)/'[3]2019年11月'!B18</f>
        <v>0.0622981729421568</v>
      </c>
      <c r="F18" s="36">
        <f t="shared" si="6"/>
        <v>1219.42623354</v>
      </c>
      <c r="G18" s="36">
        <f t="shared" si="6"/>
        <v>1655.04688002</v>
      </c>
      <c r="H18" s="37">
        <f t="shared" si="2"/>
        <v>-0.263207436441157</v>
      </c>
      <c r="J18" s="27"/>
      <c r="K18" s="27"/>
      <c r="L18" s="43"/>
    </row>
    <row r="19" s="26" customFormat="1" customHeight="1" spans="1:12">
      <c r="A19" s="39" t="s">
        <v>51</v>
      </c>
      <c r="B19" s="36">
        <f t="shared" ref="B19:G19" si="7">B8+B14</f>
        <v>27.20215205</v>
      </c>
      <c r="C19" s="36">
        <f t="shared" si="7"/>
        <v>20.09336095</v>
      </c>
      <c r="D19" s="37">
        <f t="shared" si="1"/>
        <v>0.353788055551752</v>
      </c>
      <c r="E19" s="37">
        <f>(B19-'[3]2019年11月'!B19)/'[3]2019年11月'!B19</f>
        <v>-0.0536396540272033</v>
      </c>
      <c r="F19" s="36">
        <f t="shared" si="7"/>
        <v>285.21897089</v>
      </c>
      <c r="G19" s="36">
        <f t="shared" si="7"/>
        <v>225.26241406</v>
      </c>
      <c r="H19" s="37">
        <f t="shared" si="2"/>
        <v>0.266163163882414</v>
      </c>
      <c r="J19" s="27"/>
      <c r="K19" s="27"/>
      <c r="L19" s="43"/>
    </row>
    <row r="20" s="26" customFormat="1" customHeight="1" spans="1:12">
      <c r="A20" s="39" t="s">
        <v>52</v>
      </c>
      <c r="B20" s="36">
        <f t="shared" ref="B20:G20" si="8">B9+B15</f>
        <v>36.6191605298</v>
      </c>
      <c r="C20" s="36">
        <f t="shared" si="8"/>
        <v>42.3900594343</v>
      </c>
      <c r="D20" s="37">
        <f t="shared" si="1"/>
        <v>-0.136138023430806</v>
      </c>
      <c r="E20" s="37">
        <f>(B20-'[3]2019年11月'!B20)/'[3]2019年11月'!B20</f>
        <v>0.0778390773216083</v>
      </c>
      <c r="F20" s="36">
        <f t="shared" si="8"/>
        <v>440.8489305131</v>
      </c>
      <c r="G20" s="36">
        <f t="shared" si="8"/>
        <v>474.4179829492</v>
      </c>
      <c r="H20" s="37">
        <f t="shared" si="2"/>
        <v>-0.0707583895269301</v>
      </c>
      <c r="J20" s="27"/>
      <c r="K20" s="27"/>
      <c r="L20" s="43"/>
    </row>
    <row r="21" s="26" customFormat="1" customHeight="1" spans="1:12">
      <c r="A21" s="39" t="s">
        <v>53</v>
      </c>
      <c r="B21" s="36">
        <f t="shared" ref="B21:G21" si="9">B10</f>
        <v>0.16263254</v>
      </c>
      <c r="C21" s="36">
        <f t="shared" si="9"/>
        <v>0.0962265</v>
      </c>
      <c r="D21" s="37">
        <f t="shared" si="1"/>
        <v>0.690101375400747</v>
      </c>
      <c r="E21" s="37">
        <f>(B21-'[3]2019年11月'!B21)/'[3]2019年11月'!B21</f>
        <v>0.0534663898750655</v>
      </c>
      <c r="F21" s="36">
        <f t="shared" si="9"/>
        <v>1.66857628</v>
      </c>
      <c r="G21" s="36">
        <f t="shared" si="9"/>
        <v>1.29738284</v>
      </c>
      <c r="H21" s="37">
        <f t="shared" si="2"/>
        <v>0.28610941085054</v>
      </c>
      <c r="J21" s="27"/>
      <c r="K21" s="27"/>
      <c r="L21" s="43"/>
    </row>
    <row r="22" customHeight="1" spans="1:11">
      <c r="A22" s="40"/>
      <c r="B22" s="41"/>
      <c r="C22" s="41"/>
      <c r="D22" s="42"/>
      <c r="E22" s="42"/>
      <c r="F22" s="41"/>
      <c r="G22" s="41"/>
      <c r="H22" s="42"/>
      <c r="K22" s="27"/>
    </row>
    <row r="24" s="26" customFormat="1" customHeight="1" spans="10:12">
      <c r="J24" s="27"/>
      <c r="L24" s="28"/>
    </row>
  </sheetData>
  <mergeCells count="4">
    <mergeCell ref="A2:H2"/>
    <mergeCell ref="B4:E4"/>
    <mergeCell ref="F4:H4"/>
    <mergeCell ref="A4:A5"/>
  </mergeCells>
  <pageMargins left="0.699305555555556" right="0.699305555555556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39"/>
  <sheetViews>
    <sheetView tabSelected="1" topLeftCell="A2" workbookViewId="0">
      <selection activeCell="O28" sqref="O28"/>
    </sheetView>
  </sheetViews>
  <sheetFormatPr defaultColWidth="9" defaultRowHeight="13.5"/>
  <sheetData>
    <row r="1" ht="18.75" spans="1:13">
      <c r="A1" s="1" t="s">
        <v>54</v>
      </c>
      <c r="B1" s="2"/>
      <c r="C1" s="3"/>
      <c r="D1" s="2"/>
      <c r="E1" s="3"/>
      <c r="F1" s="2"/>
      <c r="G1" s="3"/>
      <c r="H1" s="2"/>
      <c r="I1" s="3"/>
      <c r="J1" s="2"/>
      <c r="K1" s="3"/>
      <c r="L1" s="2"/>
      <c r="M1" s="3"/>
    </row>
    <row r="2" ht="18.75" spans="1:13">
      <c r="A2" s="4" t="s">
        <v>55</v>
      </c>
      <c r="B2" s="5"/>
      <c r="C2" s="6"/>
      <c r="D2" s="5"/>
      <c r="E2" s="6"/>
      <c r="F2" s="5"/>
      <c r="G2" s="6"/>
      <c r="H2" s="5"/>
      <c r="I2" s="6"/>
      <c r="J2" s="5"/>
      <c r="K2" s="6"/>
      <c r="L2" s="5"/>
      <c r="M2" s="6"/>
    </row>
    <row r="3" ht="15" spans="1:13">
      <c r="A3" s="7"/>
      <c r="B3" s="8"/>
      <c r="C3" s="9"/>
      <c r="D3" s="8"/>
      <c r="E3" s="9"/>
      <c r="F3" s="8"/>
      <c r="G3" s="9"/>
      <c r="H3" s="8"/>
      <c r="I3" s="9"/>
      <c r="J3" s="8"/>
      <c r="K3" s="9"/>
      <c r="L3" s="24" t="s">
        <v>56</v>
      </c>
      <c r="M3" s="25"/>
    </row>
    <row r="4" spans="1:13">
      <c r="A4" s="10" t="s">
        <v>57</v>
      </c>
      <c r="B4" s="11" t="s">
        <v>4</v>
      </c>
      <c r="C4" s="12"/>
      <c r="D4" s="13"/>
      <c r="E4" s="14"/>
      <c r="F4" s="11" t="s">
        <v>58</v>
      </c>
      <c r="G4" s="12"/>
      <c r="H4" s="13"/>
      <c r="I4" s="14"/>
      <c r="J4" s="11" t="s">
        <v>59</v>
      </c>
      <c r="K4" s="12"/>
      <c r="L4" s="13"/>
      <c r="M4" s="14"/>
    </row>
    <row r="5" spans="1:13">
      <c r="A5" s="15"/>
      <c r="B5" s="11" t="s">
        <v>32</v>
      </c>
      <c r="C5" s="14"/>
      <c r="D5" s="11" t="s">
        <v>33</v>
      </c>
      <c r="E5" s="14"/>
      <c r="F5" s="11" t="s">
        <v>32</v>
      </c>
      <c r="G5" s="14"/>
      <c r="H5" s="11" t="s">
        <v>33</v>
      </c>
      <c r="I5" s="14"/>
      <c r="J5" s="11" t="s">
        <v>32</v>
      </c>
      <c r="K5" s="14"/>
      <c r="L5" s="11" t="s">
        <v>33</v>
      </c>
      <c r="M5" s="14"/>
    </row>
    <row r="6" spans="1:13">
      <c r="A6" s="15"/>
      <c r="B6" s="16" t="s">
        <v>60</v>
      </c>
      <c r="C6" s="17" t="s">
        <v>61</v>
      </c>
      <c r="D6" s="16" t="s">
        <v>60</v>
      </c>
      <c r="E6" s="17" t="s">
        <v>61</v>
      </c>
      <c r="F6" s="16" t="s">
        <v>60</v>
      </c>
      <c r="G6" s="17" t="s">
        <v>61</v>
      </c>
      <c r="H6" s="16" t="s">
        <v>60</v>
      </c>
      <c r="I6" s="17" t="s">
        <v>61</v>
      </c>
      <c r="J6" s="16" t="s">
        <v>60</v>
      </c>
      <c r="K6" s="17" t="s">
        <v>61</v>
      </c>
      <c r="L6" s="16" t="s">
        <v>60</v>
      </c>
      <c r="M6" s="17" t="s">
        <v>61</v>
      </c>
    </row>
    <row r="7" spans="1:13">
      <c r="A7" s="18"/>
      <c r="B7" s="19"/>
      <c r="C7" s="20" t="s">
        <v>62</v>
      </c>
      <c r="D7" s="19"/>
      <c r="E7" s="20" t="s">
        <v>62</v>
      </c>
      <c r="F7" s="19"/>
      <c r="G7" s="20" t="s">
        <v>62</v>
      </c>
      <c r="H7" s="19"/>
      <c r="I7" s="20" t="s">
        <v>62</v>
      </c>
      <c r="J7" s="19"/>
      <c r="K7" s="20" t="s">
        <v>62</v>
      </c>
      <c r="L7" s="19"/>
      <c r="M7" s="20" t="s">
        <v>62</v>
      </c>
    </row>
    <row r="8" spans="1:13">
      <c r="A8" s="21" t="s">
        <v>63</v>
      </c>
      <c r="B8" s="22">
        <v>38798.201</v>
      </c>
      <c r="C8" s="23">
        <f>(B8-[4]Sheet1!B8)/[4]Sheet1!B8</f>
        <v>-0.0617654240861429</v>
      </c>
      <c r="D8" s="22">
        <v>393203.3446</v>
      </c>
      <c r="E8" s="23">
        <f>(D8-[4]Sheet1!D8)/[4]Sheet1!D8</f>
        <v>-0.169239632183376</v>
      </c>
      <c r="F8" s="22">
        <v>69982.3934</v>
      </c>
      <c r="G8" s="23">
        <f>(F8-[4]Sheet1!F8)/[4]Sheet1!F8</f>
        <v>-0.0201358349680331</v>
      </c>
      <c r="H8" s="22">
        <v>731884.3451</v>
      </c>
      <c r="I8" s="23">
        <f>(H8-[4]Sheet1!H8)/[4]Sheet1!H8</f>
        <v>-0.0643261184450417</v>
      </c>
      <c r="J8" s="22">
        <f t="shared" ref="J8:J39" si="0">B8+F8</f>
        <v>108780.5944</v>
      </c>
      <c r="K8" s="23">
        <f>(J8-[4]Sheet1!J8)/[4]Sheet1!J8</f>
        <v>-0.035400866973381</v>
      </c>
      <c r="L8" s="22">
        <f t="shared" ref="L8:L39" si="1">D8+H8</f>
        <v>1125087.6897</v>
      </c>
      <c r="M8" s="23">
        <f>(L8-[4]Sheet1!L8)/[4]Sheet1!L8</f>
        <v>-0.103876821132455</v>
      </c>
    </row>
    <row r="9" spans="1:13">
      <c r="A9" s="21" t="s">
        <v>64</v>
      </c>
      <c r="B9" s="22">
        <v>30393.037615</v>
      </c>
      <c r="C9" s="23">
        <f>(B9-[4]Sheet1!B9)/[4]Sheet1!B9</f>
        <v>-0.0823955015282072</v>
      </c>
      <c r="D9" s="22">
        <v>330403.220383</v>
      </c>
      <c r="E9" s="23">
        <f>(D9-[4]Sheet1!D9)/[4]Sheet1!D9</f>
        <v>-0.142143397857376</v>
      </c>
      <c r="F9" s="22">
        <v>31400.9832</v>
      </c>
      <c r="G9" s="23">
        <f>(F9-[4]Sheet1!F9)/[4]Sheet1!F9</f>
        <v>0.00364142629384121</v>
      </c>
      <c r="H9" s="22">
        <v>328796.3637</v>
      </c>
      <c r="I9" s="23">
        <f>(H9-[4]Sheet1!H9)/[4]Sheet1!H9</f>
        <v>-0.329568014278415</v>
      </c>
      <c r="J9" s="22">
        <f t="shared" si="0"/>
        <v>61794.020815</v>
      </c>
      <c r="K9" s="23">
        <f>(J9-[4]Sheet1!J9)/[4]Sheet1!J9</f>
        <v>-0.0406026884775775</v>
      </c>
      <c r="L9" s="22">
        <f t="shared" si="1"/>
        <v>659199.584083</v>
      </c>
      <c r="M9" s="23">
        <f>(L9-[4]Sheet1!L9)/[4]Sheet1!L9</f>
        <v>-0.247123231936573</v>
      </c>
    </row>
    <row r="10" spans="1:13">
      <c r="A10" s="21" t="s">
        <v>65</v>
      </c>
      <c r="B10" s="22">
        <v>53551.188571</v>
      </c>
      <c r="C10" s="23">
        <f>(B10-[4]Sheet1!B10)/[4]Sheet1!B10</f>
        <v>0.0624741528766025</v>
      </c>
      <c r="D10" s="22">
        <v>540260.877255</v>
      </c>
      <c r="E10" s="23">
        <f>(D10-[4]Sheet1!D10)/[4]Sheet1!D10</f>
        <v>-0.0824061028385762</v>
      </c>
      <c r="F10" s="22">
        <v>105566.9082</v>
      </c>
      <c r="G10" s="23">
        <f>(F10-[4]Sheet1!F10)/[4]Sheet1!F10</f>
        <v>0.0501832638388998</v>
      </c>
      <c r="H10" s="22">
        <v>1009539.0079</v>
      </c>
      <c r="I10" s="23">
        <f>(H10-[4]Sheet1!H10)/[4]Sheet1!H10</f>
        <v>-0.246874242933174</v>
      </c>
      <c r="J10" s="22">
        <f t="shared" si="0"/>
        <v>159118.096771</v>
      </c>
      <c r="K10" s="23">
        <f>(J10-[4]Sheet1!J10)/[4]Sheet1!J10</f>
        <v>0.0542878906871818</v>
      </c>
      <c r="L10" s="22">
        <f t="shared" si="1"/>
        <v>1549799.885155</v>
      </c>
      <c r="M10" s="23">
        <f>(L10-[4]Sheet1!L10)/[4]Sheet1!L10</f>
        <v>-0.196680760489235</v>
      </c>
    </row>
    <row r="11" spans="1:13">
      <c r="A11" s="21" t="s">
        <v>66</v>
      </c>
      <c r="B11" s="22">
        <v>33207.058978</v>
      </c>
      <c r="C11" s="23">
        <f>(B11-[4]Sheet1!B11)/[4]Sheet1!B11</f>
        <v>-0.0727724329385541</v>
      </c>
      <c r="D11" s="22">
        <v>332313.092086</v>
      </c>
      <c r="E11" s="23">
        <f>(D11-[4]Sheet1!D11)/[4]Sheet1!D11</f>
        <v>-0.183822777904</v>
      </c>
      <c r="F11" s="22">
        <v>38212.9254</v>
      </c>
      <c r="G11" s="23">
        <f>(F11-[4]Sheet1!F11)/[4]Sheet1!F11</f>
        <v>0.187091138249653</v>
      </c>
      <c r="H11" s="22">
        <v>310802.2155</v>
      </c>
      <c r="I11" s="23">
        <f>(H11-[4]Sheet1!H11)/[4]Sheet1!H11</f>
        <v>-0.27443393962517</v>
      </c>
      <c r="J11" s="22">
        <f t="shared" si="0"/>
        <v>71419.984378</v>
      </c>
      <c r="K11" s="23">
        <f>(J11-[4]Sheet1!J11)/[4]Sheet1!J11</f>
        <v>0.0502372480455249</v>
      </c>
      <c r="L11" s="22">
        <f t="shared" si="1"/>
        <v>643115.307586</v>
      </c>
      <c r="M11" s="23">
        <f>(L11-[4]Sheet1!L11)/[4]Sheet1!L11</f>
        <v>-0.230277935117399</v>
      </c>
    </row>
    <row r="12" spans="1:13">
      <c r="A12" s="21" t="s">
        <v>67</v>
      </c>
      <c r="B12" s="22">
        <v>39240.927729</v>
      </c>
      <c r="C12" s="23">
        <f>(B12-[4]Sheet1!B12)/[4]Sheet1!B12</f>
        <v>-0.420259443967239</v>
      </c>
      <c r="D12" s="22">
        <v>421550.581002</v>
      </c>
      <c r="E12" s="23">
        <f>(D12-[4]Sheet1!D12)/[4]Sheet1!D12</f>
        <v>-0.342135881047854</v>
      </c>
      <c r="F12" s="22">
        <v>58056.7588</v>
      </c>
      <c r="G12" s="23">
        <f>(F12-[4]Sheet1!F12)/[4]Sheet1!F12</f>
        <v>0.0584744773718396</v>
      </c>
      <c r="H12" s="22">
        <v>592919.3153</v>
      </c>
      <c r="I12" s="23">
        <f>(H12-[4]Sheet1!H12)/[4]Sheet1!H12</f>
        <v>-0.153499346961583</v>
      </c>
      <c r="J12" s="22">
        <f t="shared" si="0"/>
        <v>97297.686529</v>
      </c>
      <c r="K12" s="23">
        <f>(J12-[4]Sheet1!J12)/[4]Sheet1!J12</f>
        <v>-0.205969853928225</v>
      </c>
      <c r="L12" s="22">
        <f t="shared" si="1"/>
        <v>1014469.896302</v>
      </c>
      <c r="M12" s="23">
        <f>(L12-[4]Sheet1!L12)/[4]Sheet1!L12</f>
        <v>-0.243622937667188</v>
      </c>
    </row>
    <row r="13" spans="1:13">
      <c r="A13" s="21" t="s">
        <v>68</v>
      </c>
      <c r="B13" s="22">
        <v>84910.193947</v>
      </c>
      <c r="C13" s="23">
        <f>(B13-[4]Sheet1!B13)/[4]Sheet1!B13</f>
        <v>-0.0809754638906629</v>
      </c>
      <c r="D13" s="22">
        <v>890581.638588</v>
      </c>
      <c r="E13" s="23">
        <f>(D13-[4]Sheet1!D13)/[4]Sheet1!D13</f>
        <v>-0.152437043541254</v>
      </c>
      <c r="F13" s="22">
        <v>50734.1614</v>
      </c>
      <c r="G13" s="23">
        <f>(F13-[4]Sheet1!F13)/[4]Sheet1!F13</f>
        <v>-0.151717313608401</v>
      </c>
      <c r="H13" s="22">
        <v>579147.0556</v>
      </c>
      <c r="I13" s="23">
        <f>(H13-[4]Sheet1!H13)/[4]Sheet1!H13</f>
        <v>-0.231322093822384</v>
      </c>
      <c r="J13" s="22">
        <f t="shared" si="0"/>
        <v>135644.355347</v>
      </c>
      <c r="K13" s="23">
        <f>(J13-[4]Sheet1!J13)/[4]Sheet1!J13</f>
        <v>-0.108774030420738</v>
      </c>
      <c r="L13" s="22">
        <f t="shared" si="1"/>
        <v>1469728.694188</v>
      </c>
      <c r="M13" s="23">
        <f>(L13-[4]Sheet1!L13)/[4]Sheet1!L13</f>
        <v>-0.185379597845078</v>
      </c>
    </row>
    <row r="14" spans="1:13">
      <c r="A14" s="21" t="s">
        <v>69</v>
      </c>
      <c r="B14" s="22">
        <v>23034.764488</v>
      </c>
      <c r="C14" s="23">
        <f>(B14-[4]Sheet1!B14)/[4]Sheet1!B14</f>
        <v>-0.119808642279627</v>
      </c>
      <c r="D14" s="22">
        <v>258989.058821</v>
      </c>
      <c r="E14" s="23">
        <f>(D14-[4]Sheet1!D14)/[4]Sheet1!D14</f>
        <v>-0.346682187564734</v>
      </c>
      <c r="F14" s="22">
        <v>37187.7317</v>
      </c>
      <c r="G14" s="23">
        <f>(F14-[4]Sheet1!F14)/[4]Sheet1!F14</f>
        <v>0.0241504278639048</v>
      </c>
      <c r="H14" s="22">
        <v>383250.3802</v>
      </c>
      <c r="I14" s="23">
        <f>(H14-[4]Sheet1!H14)/[4]Sheet1!H14</f>
        <v>-0.151162810989188</v>
      </c>
      <c r="J14" s="22">
        <f t="shared" si="0"/>
        <v>60222.496188</v>
      </c>
      <c r="K14" s="23">
        <f>(J14-[4]Sheet1!J14)/[4]Sheet1!J14</f>
        <v>-0.0361468658131375</v>
      </c>
      <c r="L14" s="22">
        <f t="shared" si="1"/>
        <v>642239.439021</v>
      </c>
      <c r="M14" s="23">
        <f>(L14-[4]Sheet1!L14)/[4]Sheet1!L14</f>
        <v>-0.242572234835968</v>
      </c>
    </row>
    <row r="15" spans="1:13">
      <c r="A15" s="21" t="s">
        <v>70</v>
      </c>
      <c r="B15" s="22">
        <v>39445.637801</v>
      </c>
      <c r="C15" s="23">
        <f>(B15-[4]Sheet1!B15)/[4]Sheet1!B15</f>
        <v>-0.162678899769609</v>
      </c>
      <c r="D15" s="22">
        <v>386529.855867</v>
      </c>
      <c r="E15" s="23">
        <f>(D15-[4]Sheet1!D15)/[4]Sheet1!D15</f>
        <v>-0.160070146804722</v>
      </c>
      <c r="F15" s="22">
        <v>47725.2131</v>
      </c>
      <c r="G15" s="23">
        <f>(F15-[4]Sheet1!F15)/[4]Sheet1!F15</f>
        <v>-0.060601558039046</v>
      </c>
      <c r="H15" s="22">
        <v>511997.0211</v>
      </c>
      <c r="I15" s="23">
        <f>(H15-[4]Sheet1!H15)/[4]Sheet1!H15</f>
        <v>-0.186784265677708</v>
      </c>
      <c r="J15" s="22">
        <f t="shared" si="0"/>
        <v>87170.850901</v>
      </c>
      <c r="K15" s="23">
        <f>(J15-[4]Sheet1!J15)/[4]Sheet1!J15</f>
        <v>-0.109714324637635</v>
      </c>
      <c r="L15" s="22">
        <f t="shared" si="1"/>
        <v>898526.876967</v>
      </c>
      <c r="M15" s="23">
        <f>(L15-[4]Sheet1!L15)/[4]Sheet1!L15</f>
        <v>-0.175503498753418</v>
      </c>
    </row>
    <row r="16" spans="1:13">
      <c r="A16" s="21" t="s">
        <v>71</v>
      </c>
      <c r="B16" s="22">
        <v>54046.60417</v>
      </c>
      <c r="C16" s="23">
        <f>(B16-[4]Sheet1!B16)/[4]Sheet1!B16</f>
        <v>0.175065849997267</v>
      </c>
      <c r="D16" s="22">
        <v>515783.214587</v>
      </c>
      <c r="E16" s="23">
        <f>(D16-[4]Sheet1!D16)/[4]Sheet1!D16</f>
        <v>0.00671904615542246</v>
      </c>
      <c r="F16" s="22">
        <v>42115.4026</v>
      </c>
      <c r="G16" s="23">
        <f>(F16-[4]Sheet1!F16)/[4]Sheet1!F16</f>
        <v>0.0221184289331516</v>
      </c>
      <c r="H16" s="22">
        <v>430603.2584</v>
      </c>
      <c r="I16" s="23">
        <f>(H16-[4]Sheet1!H16)/[4]Sheet1!H16</f>
        <v>-0.0645129558527636</v>
      </c>
      <c r="J16" s="22">
        <f t="shared" si="0"/>
        <v>96162.00677</v>
      </c>
      <c r="K16" s="23">
        <f>(J16-[4]Sheet1!J16)/[4]Sheet1!J16</f>
        <v>0.102793437564509</v>
      </c>
      <c r="L16" s="22">
        <f t="shared" si="1"/>
        <v>946386.472987</v>
      </c>
      <c r="M16" s="23">
        <f>(L16-[4]Sheet1!L16)/[4]Sheet1!L16</f>
        <v>-0.0269912754228289</v>
      </c>
    </row>
    <row r="17" spans="1:13">
      <c r="A17" s="21" t="s">
        <v>72</v>
      </c>
      <c r="B17" s="22">
        <v>116933.67779</v>
      </c>
      <c r="C17" s="23">
        <f>(B17-[4]Sheet1!B17)/[4]Sheet1!B17</f>
        <v>-0.349251324026093</v>
      </c>
      <c r="D17" s="22">
        <v>1262483.726725</v>
      </c>
      <c r="E17" s="23">
        <f>(D17-[4]Sheet1!D17)/[4]Sheet1!D17</f>
        <v>-0.209950078953278</v>
      </c>
      <c r="F17" s="22">
        <v>212773.8044</v>
      </c>
      <c r="G17" s="23">
        <f>(F17-[4]Sheet1!F17)/[4]Sheet1!F17</f>
        <v>-0.0384203159816094</v>
      </c>
      <c r="H17" s="22">
        <v>2273294.9913</v>
      </c>
      <c r="I17" s="23">
        <f>(H17-[4]Sheet1!H17)/[4]Sheet1!H17</f>
        <v>-0.203020986964567</v>
      </c>
      <c r="J17" s="22">
        <f t="shared" si="0"/>
        <v>329707.48219</v>
      </c>
      <c r="K17" s="23">
        <f>(J17-[4]Sheet1!J17)/[4]Sheet1!J17</f>
        <v>-0.177717653804976</v>
      </c>
      <c r="L17" s="22">
        <f t="shared" si="1"/>
        <v>3535778.718025</v>
      </c>
      <c r="M17" s="23">
        <f>(L17-[4]Sheet1!L17)/[4]Sheet1!L17</f>
        <v>-0.205508993345337</v>
      </c>
    </row>
    <row r="18" spans="1:13">
      <c r="A18" s="21" t="s">
        <v>73</v>
      </c>
      <c r="B18" s="22">
        <v>161799.608756</v>
      </c>
      <c r="C18" s="23">
        <f>(B18-[4]Sheet1!B18)/[4]Sheet1!B18</f>
        <v>0.0358056238912326</v>
      </c>
      <c r="D18" s="22">
        <v>1538810.43349</v>
      </c>
      <c r="E18" s="23">
        <f>(D18-[4]Sheet1!D18)/[4]Sheet1!D18</f>
        <v>-0.082910448690001</v>
      </c>
      <c r="F18" s="22">
        <v>153626.016</v>
      </c>
      <c r="G18" s="23">
        <f>(F18-[4]Sheet1!F18)/[4]Sheet1!F18</f>
        <v>-0.0240419495956961</v>
      </c>
      <c r="H18" s="22">
        <v>1561490.0262</v>
      </c>
      <c r="I18" s="23">
        <f>(H18-[4]Sheet1!H18)/[4]Sheet1!H18</f>
        <v>-0.242861297933841</v>
      </c>
      <c r="J18" s="22">
        <f t="shared" si="0"/>
        <v>315425.624756</v>
      </c>
      <c r="K18" s="23">
        <f>(J18-[4]Sheet1!J18)/[4]Sheet1!J18</f>
        <v>0.00576696367667154</v>
      </c>
      <c r="L18" s="22">
        <f t="shared" si="1"/>
        <v>3100300.45969</v>
      </c>
      <c r="M18" s="23">
        <f>(L18-[4]Sheet1!L18)/[4]Sheet1!L18</f>
        <v>-0.171105789020828</v>
      </c>
    </row>
    <row r="19" spans="1:13">
      <c r="A19" s="21" t="s">
        <v>74</v>
      </c>
      <c r="B19" s="22">
        <v>63227.65586</v>
      </c>
      <c r="C19" s="23">
        <f>(B19-[4]Sheet1!B19)/[4]Sheet1!B19</f>
        <v>-0.0671670686698708</v>
      </c>
      <c r="D19" s="22">
        <v>691826.152231</v>
      </c>
      <c r="E19" s="23">
        <f>(D19-[4]Sheet1!D19)/[4]Sheet1!D19</f>
        <v>-0.0878817177962612</v>
      </c>
      <c r="F19" s="22">
        <v>78343.7203</v>
      </c>
      <c r="G19" s="23">
        <f>(F19-[4]Sheet1!F19)/[4]Sheet1!F19</f>
        <v>0.0244127448373704</v>
      </c>
      <c r="H19" s="22">
        <v>822954.261</v>
      </c>
      <c r="I19" s="23">
        <f>(H19-[4]Sheet1!H19)/[4]Sheet1!H19</f>
        <v>-0.154020056550457</v>
      </c>
      <c r="J19" s="22">
        <f t="shared" si="0"/>
        <v>141571.37616</v>
      </c>
      <c r="K19" s="23">
        <f>(J19-[4]Sheet1!J19)/[4]Sheet1!J19</f>
        <v>-0.0186167411070715</v>
      </c>
      <c r="L19" s="22">
        <f t="shared" si="1"/>
        <v>1514780.413231</v>
      </c>
      <c r="M19" s="23">
        <f>(L19-[4]Sheet1!L19)/[4]Sheet1!L19</f>
        <v>-0.125044251945779</v>
      </c>
    </row>
    <row r="20" spans="1:13">
      <c r="A20" s="21" t="s">
        <v>75</v>
      </c>
      <c r="B20" s="22">
        <v>40914.368896</v>
      </c>
      <c r="C20" s="23">
        <f>(B20-[4]Sheet1!B20)/[4]Sheet1!B20</f>
        <v>-0.163187613857343</v>
      </c>
      <c r="D20" s="22">
        <v>427444.845145</v>
      </c>
      <c r="E20" s="23">
        <f>(D20-[4]Sheet1!D20)/[4]Sheet1!D20</f>
        <v>-0.147436585853184</v>
      </c>
      <c r="F20" s="22">
        <v>87377.6928</v>
      </c>
      <c r="G20" s="23">
        <f>(F20-[4]Sheet1!F20)/[4]Sheet1!F20</f>
        <v>-0.0674204998235773</v>
      </c>
      <c r="H20" s="22">
        <v>915384.1767</v>
      </c>
      <c r="I20" s="23">
        <f>(H20-[4]Sheet1!H20)/[4]Sheet1!H20</f>
        <v>-0.243341327660768</v>
      </c>
      <c r="J20" s="22">
        <f t="shared" si="0"/>
        <v>128292.061696</v>
      </c>
      <c r="K20" s="23">
        <f>(J20-[4]Sheet1!J20)/[4]Sheet1!J20</f>
        <v>-0.100258895681505</v>
      </c>
      <c r="L20" s="22">
        <f t="shared" si="1"/>
        <v>1342829.021845</v>
      </c>
      <c r="M20" s="23">
        <f>(L20-[4]Sheet1!L20)/[4]Sheet1!L20</f>
        <v>-0.215241156034872</v>
      </c>
    </row>
    <row r="21" spans="1:13">
      <c r="A21" s="21" t="s">
        <v>76</v>
      </c>
      <c r="B21" s="22">
        <v>42335.650685</v>
      </c>
      <c r="C21" s="23">
        <f>(B21-[4]Sheet1!B21)/[4]Sheet1!B21</f>
        <v>0.315881801348576</v>
      </c>
      <c r="D21" s="22">
        <v>393629.559143</v>
      </c>
      <c r="E21" s="23">
        <f>(D21-[4]Sheet1!D21)/[4]Sheet1!D21</f>
        <v>-0.231507287579342</v>
      </c>
      <c r="F21" s="22">
        <v>73406.6769</v>
      </c>
      <c r="G21" s="23">
        <f>(F21-[4]Sheet1!F21)/[4]Sheet1!F21</f>
        <v>0.581137232602157</v>
      </c>
      <c r="H21" s="22">
        <v>674529.5545</v>
      </c>
      <c r="I21" s="23">
        <f>(H21-[4]Sheet1!H21)/[4]Sheet1!H21</f>
        <v>-0.185768556629435</v>
      </c>
      <c r="J21" s="22">
        <f t="shared" si="0"/>
        <v>115742.327585</v>
      </c>
      <c r="K21" s="23">
        <f>(J21-[4]Sheet1!J21)/[4]Sheet1!J21</f>
        <v>0.472561009868405</v>
      </c>
      <c r="L21" s="22">
        <f t="shared" si="1"/>
        <v>1068159.113643</v>
      </c>
      <c r="M21" s="23">
        <f>(L21-[4]Sheet1!L21)/[4]Sheet1!L21</f>
        <v>-0.203243734231401</v>
      </c>
    </row>
    <row r="22" spans="1:13">
      <c r="A22" s="21" t="s">
        <v>77</v>
      </c>
      <c r="B22" s="22">
        <v>124536.00629</v>
      </c>
      <c r="C22" s="23">
        <f>(B22-[4]Sheet1!B22)/[4]Sheet1!B22</f>
        <v>-0.156139603400713</v>
      </c>
      <c r="D22" s="22">
        <v>1359853.068376</v>
      </c>
      <c r="E22" s="23">
        <f>(D22-[4]Sheet1!D22)/[4]Sheet1!D22</f>
        <v>-0.110963907666971</v>
      </c>
      <c r="F22" s="22">
        <v>196267.3375</v>
      </c>
      <c r="G22" s="23">
        <f>(F22-[4]Sheet1!F22)/[4]Sheet1!F22</f>
        <v>-0.0995876822702033</v>
      </c>
      <c r="H22" s="22">
        <v>2014887.2811</v>
      </c>
      <c r="I22" s="23">
        <f>(H22-[4]Sheet1!H22)/[4]Sheet1!H22</f>
        <v>-0.201729632526721</v>
      </c>
      <c r="J22" s="22">
        <f t="shared" si="0"/>
        <v>320803.34379</v>
      </c>
      <c r="K22" s="23">
        <f>(J22-[4]Sheet1!J22)/[4]Sheet1!J22</f>
        <v>-0.122418438420422</v>
      </c>
      <c r="L22" s="22">
        <f t="shared" si="1"/>
        <v>3374740.349476</v>
      </c>
      <c r="M22" s="23">
        <f>(L22-[4]Sheet1!L22)/[4]Sheet1!L22</f>
        <v>-0.167480586520405</v>
      </c>
    </row>
    <row r="23" spans="1:13">
      <c r="A23" s="21" t="s">
        <v>78</v>
      </c>
      <c r="B23" s="22">
        <v>63871.961994</v>
      </c>
      <c r="C23" s="23">
        <f>(B23-[4]Sheet1!B23)/[4]Sheet1!B23</f>
        <v>-0.115445422855029</v>
      </c>
      <c r="D23" s="22">
        <v>646884.496636</v>
      </c>
      <c r="E23" s="23">
        <f>(D23-[4]Sheet1!D23)/[4]Sheet1!D23</f>
        <v>-0.0774831182107173</v>
      </c>
      <c r="F23" s="22">
        <v>150698.1339</v>
      </c>
      <c r="G23" s="23">
        <f>(F23-[4]Sheet1!F23)/[4]Sheet1!F23</f>
        <v>-0.0668693112708371</v>
      </c>
      <c r="H23" s="22">
        <v>1624323.8715</v>
      </c>
      <c r="I23" s="23">
        <f>(H23-[4]Sheet1!H23)/[4]Sheet1!H23</f>
        <v>-0.111421482004745</v>
      </c>
      <c r="J23" s="22">
        <f t="shared" si="0"/>
        <v>214570.095894</v>
      </c>
      <c r="K23" s="23">
        <f>(J23-[4]Sheet1!J23)/[4]Sheet1!J23</f>
        <v>-0.0818778918136924</v>
      </c>
      <c r="L23" s="22">
        <f t="shared" si="1"/>
        <v>2271208.368136</v>
      </c>
      <c r="M23" s="23">
        <f>(L23-[4]Sheet1!L23)/[4]Sheet1!L23</f>
        <v>-0.102012193584493</v>
      </c>
    </row>
    <row r="24" spans="1:13">
      <c r="A24" s="21" t="s">
        <v>79</v>
      </c>
      <c r="B24" s="22">
        <v>79619.999633</v>
      </c>
      <c r="C24" s="23">
        <f>(B24-[4]Sheet1!B24)/[4]Sheet1!B24</f>
        <v>-0.0589024049066213</v>
      </c>
      <c r="D24" s="22">
        <v>812453.358268</v>
      </c>
      <c r="E24" s="23">
        <f>(D24-[4]Sheet1!D24)/[4]Sheet1!D24</f>
        <v>-0.223215022407242</v>
      </c>
      <c r="F24" s="22">
        <v>96539.2734</v>
      </c>
      <c r="G24" s="23">
        <f>(F24-[4]Sheet1!F24)/[4]Sheet1!F24</f>
        <v>0.0459149206920972</v>
      </c>
      <c r="H24" s="22">
        <v>1059591.6133</v>
      </c>
      <c r="I24" s="23">
        <f>(H24-[4]Sheet1!H24)/[4]Sheet1!H24</f>
        <v>-0.188955457884129</v>
      </c>
      <c r="J24" s="22">
        <f t="shared" si="0"/>
        <v>176159.273033</v>
      </c>
      <c r="K24" s="23">
        <f>(J24-[4]Sheet1!J24)/[4]Sheet1!J24</f>
        <v>-0.00421320160748037</v>
      </c>
      <c r="L24" s="22">
        <f t="shared" si="1"/>
        <v>1872044.971568</v>
      </c>
      <c r="M24" s="23">
        <f>(L24-[4]Sheet1!L24)/[4]Sheet1!L24</f>
        <v>-0.204188043946848</v>
      </c>
    </row>
    <row r="25" spans="1:13">
      <c r="A25" s="21" t="s">
        <v>80</v>
      </c>
      <c r="B25" s="22">
        <v>68341.848426</v>
      </c>
      <c r="C25" s="23">
        <f>(B25-[4]Sheet1!B25)/[4]Sheet1!B25</f>
        <v>-0.167224619111066</v>
      </c>
      <c r="D25" s="22">
        <v>754604.464594</v>
      </c>
      <c r="E25" s="23">
        <f>(D25-[4]Sheet1!D25)/[4]Sheet1!D25</f>
        <v>-0.176743670365977</v>
      </c>
      <c r="F25" s="22">
        <v>59677.3213</v>
      </c>
      <c r="G25" s="23">
        <f>(F25-[4]Sheet1!F25)/[4]Sheet1!F25</f>
        <v>-0.0239435848219314</v>
      </c>
      <c r="H25" s="22">
        <v>621120.7872</v>
      </c>
      <c r="I25" s="23">
        <f>(H25-[4]Sheet1!H25)/[4]Sheet1!H25</f>
        <v>-0.394992081058639</v>
      </c>
      <c r="J25" s="22">
        <f t="shared" si="0"/>
        <v>128019.169726</v>
      </c>
      <c r="K25" s="23">
        <f>(J25-[4]Sheet1!J25)/[4]Sheet1!J25</f>
        <v>-0.106051503417864</v>
      </c>
      <c r="L25" s="22">
        <f t="shared" si="1"/>
        <v>1375725.251794</v>
      </c>
      <c r="M25" s="23">
        <f>(L25-[4]Sheet1!L25)/[4]Sheet1!L25</f>
        <v>-0.292046306760851</v>
      </c>
    </row>
    <row r="26" spans="1:13">
      <c r="A26" s="21" t="s">
        <v>81</v>
      </c>
      <c r="B26" s="22">
        <v>194092.19652</v>
      </c>
      <c r="C26" s="23">
        <f>(B26-[4]Sheet1!B26)/[4]Sheet1!B26</f>
        <v>-0.145535183869328</v>
      </c>
      <c r="D26" s="22">
        <v>1947740.691434</v>
      </c>
      <c r="E26" s="23">
        <f>(D26-[4]Sheet1!D26)/[4]Sheet1!D26</f>
        <v>-0.19748151444092</v>
      </c>
      <c r="F26" s="22">
        <v>190777.2077</v>
      </c>
      <c r="G26" s="23">
        <f>(F26-[4]Sheet1!F26)/[4]Sheet1!F26</f>
        <v>-0.120201816666971</v>
      </c>
      <c r="H26" s="22">
        <v>2009125.2077</v>
      </c>
      <c r="I26" s="23">
        <f>(H26-[4]Sheet1!H26)/[4]Sheet1!H26</f>
        <v>-0.18720220842193</v>
      </c>
      <c r="J26" s="22">
        <f t="shared" si="0"/>
        <v>384869.40422</v>
      </c>
      <c r="K26" s="23">
        <f>(J26-[4]Sheet1!J26)/[4]Sheet1!J26</f>
        <v>-0.13316259444726</v>
      </c>
      <c r="L26" s="22">
        <f t="shared" si="1"/>
        <v>3956865.899134</v>
      </c>
      <c r="M26" s="23">
        <f>(L26-[4]Sheet1!L26)/[4]Sheet1!L26</f>
        <v>-0.192294830149206</v>
      </c>
    </row>
    <row r="27" spans="1:13">
      <c r="A27" s="21" t="s">
        <v>82</v>
      </c>
      <c r="B27" s="22">
        <v>47074.019092</v>
      </c>
      <c r="C27" s="23">
        <f>(B27-[4]Sheet1!B27)/[4]Sheet1!B27</f>
        <v>0.0725737996831744</v>
      </c>
      <c r="D27" s="22">
        <v>452344.851778</v>
      </c>
      <c r="E27" s="23">
        <f>(D27-[4]Sheet1!D27)/[4]Sheet1!D27</f>
        <v>-0.180533207749415</v>
      </c>
      <c r="F27" s="22">
        <v>22581.394</v>
      </c>
      <c r="G27" s="23">
        <f>(F27-[4]Sheet1!F27)/[4]Sheet1!F27</f>
        <v>-0.0203014629176343</v>
      </c>
      <c r="H27" s="22">
        <v>250518.2469</v>
      </c>
      <c r="I27" s="23">
        <f>(H27-[4]Sheet1!H27)/[4]Sheet1!H27</f>
        <v>-0.374342146926116</v>
      </c>
      <c r="J27" s="22">
        <f t="shared" si="0"/>
        <v>69655.413092</v>
      </c>
      <c r="K27" s="23">
        <f>(J27-[4]Sheet1!J27)/[4]Sheet1!J27</f>
        <v>0.0405933534700951</v>
      </c>
      <c r="L27" s="22">
        <f t="shared" si="1"/>
        <v>702863.098678</v>
      </c>
      <c r="M27" s="23">
        <f>(L27-[4]Sheet1!L27)/[4]Sheet1!L27</f>
        <v>-0.26201373058271</v>
      </c>
    </row>
    <row r="28" spans="1:13">
      <c r="A28" s="21" t="s">
        <v>83</v>
      </c>
      <c r="B28" s="22">
        <v>8508.154854</v>
      </c>
      <c r="C28" s="23">
        <f>(B28-[4]Sheet1!B28)/[4]Sheet1!B28</f>
        <v>-0.325774970087265</v>
      </c>
      <c r="D28" s="22">
        <v>88437.774899</v>
      </c>
      <c r="E28" s="23">
        <f>(D28-[4]Sheet1!D28)/[4]Sheet1!D28</f>
        <v>-0.376306364175273</v>
      </c>
      <c r="F28" s="22">
        <v>7424.40529</v>
      </c>
      <c r="G28" s="23">
        <f>(F28-[4]Sheet1!F28)/[4]Sheet1!F28</f>
        <v>-0.28092535364965</v>
      </c>
      <c r="H28" s="22">
        <v>75388.00414</v>
      </c>
      <c r="I28" s="23">
        <f>(H28-[4]Sheet1!H28)/[4]Sheet1!H28</f>
        <v>-0.550896089903031</v>
      </c>
      <c r="J28" s="22">
        <f t="shared" si="0"/>
        <v>15932.560144</v>
      </c>
      <c r="K28" s="23">
        <f>(J28-[4]Sheet1!J28)/[4]Sheet1!J28</f>
        <v>-0.30559245466685</v>
      </c>
      <c r="L28" s="22">
        <f t="shared" si="1"/>
        <v>163825.779039</v>
      </c>
      <c r="M28" s="23">
        <f>(L28-[4]Sheet1!L28)/[4]Sheet1!L28</f>
        <v>-0.470949473779442</v>
      </c>
    </row>
    <row r="29" spans="1:13">
      <c r="A29" s="21" t="s">
        <v>84</v>
      </c>
      <c r="B29" s="22">
        <v>40612.331338</v>
      </c>
      <c r="C29" s="23">
        <f>(B29-[4]Sheet1!B29)/[4]Sheet1!B29</f>
        <v>-0.129891847646116</v>
      </c>
      <c r="D29" s="22">
        <v>432843.97303</v>
      </c>
      <c r="E29" s="23">
        <f>(D29-[4]Sheet1!D29)/[4]Sheet1!D29</f>
        <v>-0.257194065052828</v>
      </c>
      <c r="F29" s="22">
        <v>48966.1942</v>
      </c>
      <c r="G29" s="23">
        <f>(F29-[4]Sheet1!F29)/[4]Sheet1!F29</f>
        <v>0.159909335652896</v>
      </c>
      <c r="H29" s="22">
        <v>560006.3828</v>
      </c>
      <c r="I29" s="23">
        <f>(H29-[4]Sheet1!H29)/[4]Sheet1!H29</f>
        <v>-0.0614463474433954</v>
      </c>
      <c r="J29" s="22">
        <f t="shared" si="0"/>
        <v>89578.525538</v>
      </c>
      <c r="K29" s="23">
        <f>(J29-[4]Sheet1!J29)/[4]Sheet1!J29</f>
        <v>0.00773930579452281</v>
      </c>
      <c r="L29" s="22">
        <f t="shared" si="1"/>
        <v>992850.35583</v>
      </c>
      <c r="M29" s="23">
        <f>(L29-[4]Sheet1!L29)/[4]Sheet1!L29</f>
        <v>-0.158162135834151</v>
      </c>
    </row>
    <row r="30" spans="1:13">
      <c r="A30" s="21" t="s">
        <v>85</v>
      </c>
      <c r="B30" s="22">
        <v>94916.53895</v>
      </c>
      <c r="C30" s="23">
        <f>(B30-[4]Sheet1!B30)/[4]Sheet1!B30</f>
        <v>0.119999736301951</v>
      </c>
      <c r="D30" s="22">
        <v>988072.318734</v>
      </c>
      <c r="E30" s="23">
        <f>(D30-[4]Sheet1!D30)/[4]Sheet1!D30</f>
        <v>0.0697681537268775</v>
      </c>
      <c r="F30" s="22">
        <v>81010.398</v>
      </c>
      <c r="G30" s="23">
        <f>(F30-[4]Sheet1!F30)/[4]Sheet1!F30</f>
        <v>0.0549480805444852</v>
      </c>
      <c r="H30" s="22">
        <v>893138.4178</v>
      </c>
      <c r="I30" s="23">
        <f>(H30-[4]Sheet1!H30)/[4]Sheet1!H30</f>
        <v>0.0526032442722332</v>
      </c>
      <c r="J30" s="22">
        <f t="shared" si="0"/>
        <v>175926.93695</v>
      </c>
      <c r="K30" s="23">
        <f>(J30-[4]Sheet1!J30)/[4]Sheet1!J30</f>
        <v>0.0890758670789218</v>
      </c>
      <c r="L30" s="22">
        <f t="shared" si="1"/>
        <v>1881210.736534</v>
      </c>
      <c r="M30" s="23">
        <f>(L30-[4]Sheet1!L30)/[4]Sheet1!L30</f>
        <v>0.0615495431571636</v>
      </c>
    </row>
    <row r="31" spans="1:13">
      <c r="A31" s="21" t="s">
        <v>86</v>
      </c>
      <c r="B31" s="22">
        <v>24248.013876</v>
      </c>
      <c r="C31" s="23">
        <f>(B31-[4]Sheet1!B31)/[4]Sheet1!B31</f>
        <v>-0.151738230731589</v>
      </c>
      <c r="D31" s="22">
        <v>242653.311503</v>
      </c>
      <c r="E31" s="23">
        <f>(D31-[4]Sheet1!D31)/[4]Sheet1!D31</f>
        <v>-0.143721164514597</v>
      </c>
      <c r="F31" s="22">
        <v>45607.0923</v>
      </c>
      <c r="G31" s="23">
        <f>(F31-[4]Sheet1!F31)/[4]Sheet1!F31</f>
        <v>0.00662421933367484</v>
      </c>
      <c r="H31" s="22">
        <v>468494.7734</v>
      </c>
      <c r="I31" s="23">
        <f>(H31-[4]Sheet1!H31)/[4]Sheet1!H31</f>
        <v>-0.175249179046065</v>
      </c>
      <c r="J31" s="22">
        <f t="shared" si="0"/>
        <v>69855.106176</v>
      </c>
      <c r="K31" s="23">
        <f>(J31-[4]Sheet1!J31)/[4]Sheet1!J31</f>
        <v>-0.0546387615402755</v>
      </c>
      <c r="L31" s="22">
        <f t="shared" si="1"/>
        <v>711148.084903</v>
      </c>
      <c r="M31" s="23">
        <f>(L31-[4]Sheet1!L31)/[4]Sheet1!L31</f>
        <v>-0.164755660582719</v>
      </c>
    </row>
    <row r="32" spans="1:13">
      <c r="A32" s="21" t="s">
        <v>87</v>
      </c>
      <c r="B32" s="22">
        <v>77762.524387</v>
      </c>
      <c r="C32" s="23">
        <f>(B32-[4]Sheet1!B32)/[4]Sheet1!B32</f>
        <v>0.0667583202072303</v>
      </c>
      <c r="D32" s="22">
        <v>775348.338045</v>
      </c>
      <c r="E32" s="23">
        <f>(D32-[4]Sheet1!D32)/[4]Sheet1!D32</f>
        <v>-0.0469392918521394</v>
      </c>
      <c r="F32" s="22">
        <v>82156.0742</v>
      </c>
      <c r="G32" s="23">
        <f>(F32-[4]Sheet1!F32)/[4]Sheet1!F32</f>
        <v>0.0326349218584811</v>
      </c>
      <c r="H32" s="22">
        <v>872639.6452</v>
      </c>
      <c r="I32" s="23">
        <f>(H32-[4]Sheet1!H32)/[4]Sheet1!H32</f>
        <v>-0.145161160111462</v>
      </c>
      <c r="J32" s="22">
        <f t="shared" si="0"/>
        <v>159918.598587</v>
      </c>
      <c r="K32" s="23">
        <f>(J32-[4]Sheet1!J32)/[4]Sheet1!J32</f>
        <v>0.04895088693183</v>
      </c>
      <c r="L32" s="22">
        <f t="shared" si="1"/>
        <v>1647987.983245</v>
      </c>
      <c r="M32" s="23">
        <f>(L32-[4]Sheet1!L32)/[4]Sheet1!L32</f>
        <v>-0.101599920838186</v>
      </c>
    </row>
    <row r="33" spans="1:13">
      <c r="A33" s="21" t="s">
        <v>88</v>
      </c>
      <c r="B33" s="22">
        <v>21854.1964</v>
      </c>
      <c r="C33" s="23">
        <f>(B33-[4]Sheet1!B33)/[4]Sheet1!B33</f>
        <v>-0.319663759645362</v>
      </c>
      <c r="D33" s="22">
        <v>189486.3572</v>
      </c>
      <c r="E33" s="23">
        <f>(D33-[4]Sheet1!D33)/[4]Sheet1!D33</f>
        <v>-0.209578243098451</v>
      </c>
      <c r="F33" s="22">
        <v>11735.8755</v>
      </c>
      <c r="G33" s="23">
        <f>(F33-[4]Sheet1!F33)/[4]Sheet1!F33</f>
        <v>0.272104044906703</v>
      </c>
      <c r="H33" s="22">
        <v>97551.4767</v>
      </c>
      <c r="I33" s="23">
        <f>(H33-[4]Sheet1!H33)/[4]Sheet1!H33</f>
        <v>-0.0435759092828845</v>
      </c>
      <c r="J33" s="22">
        <f t="shared" si="0"/>
        <v>33590.0719</v>
      </c>
      <c r="K33" s="23">
        <f>(J33-[4]Sheet1!J33)/[4]Sheet1!J33</f>
        <v>-0.187629220549198</v>
      </c>
      <c r="L33" s="22">
        <f t="shared" si="1"/>
        <v>287037.8339</v>
      </c>
      <c r="M33" s="23">
        <f>(L33-[4]Sheet1!L33)/[4]Sheet1!L33</f>
        <v>-0.160030738764276</v>
      </c>
    </row>
    <row r="34" spans="1:13">
      <c r="A34" s="21" t="s">
        <v>89</v>
      </c>
      <c r="B34" s="22">
        <v>100888.061473</v>
      </c>
      <c r="C34" s="23">
        <f>(B34-[4]Sheet1!B34)/[4]Sheet1!B34</f>
        <v>0.214680173749479</v>
      </c>
      <c r="D34" s="22">
        <v>952596.168631</v>
      </c>
      <c r="E34" s="23">
        <f>(D34-[4]Sheet1!D34)/[4]Sheet1!D34</f>
        <v>-0.0363349791010214</v>
      </c>
      <c r="F34" s="22">
        <v>51047.6934</v>
      </c>
      <c r="G34" s="23">
        <f>(F34-[4]Sheet1!F34)/[4]Sheet1!F34</f>
        <v>0.0174989239487601</v>
      </c>
      <c r="H34" s="22">
        <v>533239.9697</v>
      </c>
      <c r="I34" s="23">
        <f>(H34-[4]Sheet1!H34)/[4]Sheet1!H34</f>
        <v>-0.358070959965456</v>
      </c>
      <c r="J34" s="22">
        <f t="shared" si="0"/>
        <v>151935.754873</v>
      </c>
      <c r="K34" s="23">
        <f>(J34-[4]Sheet1!J34)/[4]Sheet1!J34</f>
        <v>0.140426958048271</v>
      </c>
      <c r="L34" s="22">
        <f t="shared" si="1"/>
        <v>1485836.138331</v>
      </c>
      <c r="M34" s="23">
        <f>(L34-[4]Sheet1!L34)/[4]Sheet1!L34</f>
        <v>-0.183246367183692</v>
      </c>
    </row>
    <row r="35" spans="1:13">
      <c r="A35" s="21" t="s">
        <v>90</v>
      </c>
      <c r="B35" s="22">
        <v>32370.808442</v>
      </c>
      <c r="C35" s="23">
        <f>(B35-[4]Sheet1!B35)/[4]Sheet1!B35</f>
        <v>-0.164641808909245</v>
      </c>
      <c r="D35" s="22">
        <v>339210.521571</v>
      </c>
      <c r="E35" s="23">
        <f>(D35-[4]Sheet1!D35)/[4]Sheet1!D35</f>
        <v>-0.288418793434775</v>
      </c>
      <c r="F35" s="22">
        <v>34584.8925</v>
      </c>
      <c r="G35" s="23">
        <f>(F35-[4]Sheet1!F35)/[4]Sheet1!F35</f>
        <v>0.0449429754249255</v>
      </c>
      <c r="H35" s="22">
        <v>342471.7299</v>
      </c>
      <c r="I35" s="23">
        <f>(H35-[4]Sheet1!H35)/[4]Sheet1!H35</f>
        <v>-0.122077847594947</v>
      </c>
      <c r="J35" s="22">
        <f t="shared" si="0"/>
        <v>66955.700942</v>
      </c>
      <c r="K35" s="23">
        <f>(J35-[4]Sheet1!J35)/[4]Sheet1!J35</f>
        <v>-0.0680950628921904</v>
      </c>
      <c r="L35" s="22">
        <f t="shared" si="1"/>
        <v>681682.251471</v>
      </c>
      <c r="M35" s="23">
        <f>(L35-[4]Sheet1!L35)/[4]Sheet1!L35</f>
        <v>-0.213558348061744</v>
      </c>
    </row>
    <row r="36" spans="1:13">
      <c r="A36" s="21" t="s">
        <v>91</v>
      </c>
      <c r="B36" s="22">
        <v>14253.267737</v>
      </c>
      <c r="C36" s="23">
        <f>(B36-[4]Sheet1!B36)/[4]Sheet1!B36</f>
        <v>-0.034676240049678</v>
      </c>
      <c r="D36" s="22">
        <v>139904.295309</v>
      </c>
      <c r="E36" s="23">
        <f>(D36-[4]Sheet1!D36)/[4]Sheet1!D36</f>
        <v>-0.136563659895423</v>
      </c>
      <c r="F36" s="22">
        <v>8055.6081</v>
      </c>
      <c r="G36" s="23">
        <f>(F36-[4]Sheet1!F36)/[4]Sheet1!F36</f>
        <v>0.0310920611482185</v>
      </c>
      <c r="H36" s="22">
        <v>81241.7545</v>
      </c>
      <c r="I36" s="23">
        <f>(H36-[4]Sheet1!H36)/[4]Sheet1!H36</f>
        <v>-0.231589213203637</v>
      </c>
      <c r="J36" s="22">
        <f t="shared" si="0"/>
        <v>22308.875837</v>
      </c>
      <c r="K36" s="23">
        <f>(J36-[4]Sheet1!J36)/[4]Sheet1!J36</f>
        <v>-0.0119183144007647</v>
      </c>
      <c r="L36" s="22">
        <f t="shared" si="1"/>
        <v>221146.049809</v>
      </c>
      <c r="M36" s="23">
        <f>(L36-[4]Sheet1!L36)/[4]Sheet1!L36</f>
        <v>-0.174085336721456</v>
      </c>
    </row>
    <row r="37" spans="1:13">
      <c r="A37" s="21" t="s">
        <v>92</v>
      </c>
      <c r="B37" s="22">
        <v>13010.81801</v>
      </c>
      <c r="C37" s="23">
        <f>(B37-[4]Sheet1!B37)/[4]Sheet1!B37</f>
        <v>-0.242630188127654</v>
      </c>
      <c r="D37" s="22">
        <v>134071.57986</v>
      </c>
      <c r="E37" s="23">
        <f>(D37-[4]Sheet1!D37)/[4]Sheet1!D37</f>
        <v>-0.279786293375226</v>
      </c>
      <c r="F37" s="22">
        <v>13465.2454</v>
      </c>
      <c r="G37" s="23">
        <f>(F37-[4]Sheet1!F37)/[4]Sheet1!F37</f>
        <v>0.0452333102589251</v>
      </c>
      <c r="H37" s="22">
        <v>140293.5288</v>
      </c>
      <c r="I37" s="23">
        <f>(H37-[4]Sheet1!H37)/[4]Sheet1!H37</f>
        <v>-0.14781724603142</v>
      </c>
      <c r="J37" s="22">
        <f t="shared" si="0"/>
        <v>26476.06341</v>
      </c>
      <c r="K37" s="23">
        <f>(J37-[4]Sheet1!J37)/[4]Sheet1!J37</f>
        <v>-0.119269344556389</v>
      </c>
      <c r="L37" s="22">
        <f t="shared" si="1"/>
        <v>274365.10866</v>
      </c>
      <c r="M37" s="23">
        <f>(L37-[4]Sheet1!L37)/[4]Sheet1!L37</f>
        <v>-0.21785109380098</v>
      </c>
    </row>
    <row r="38" spans="1:13">
      <c r="A38" s="21" t="s">
        <v>93</v>
      </c>
      <c r="B38" s="22">
        <v>47981.2928</v>
      </c>
      <c r="C38" s="23">
        <f>(B38-[4]Sheet1!B38)/[4]Sheet1!B38</f>
        <v>0.0286514236810282</v>
      </c>
      <c r="D38" s="22">
        <v>483501.5182</v>
      </c>
      <c r="E38" s="23">
        <f>(D38-[4]Sheet1!D38)/[4]Sheet1!D38</f>
        <v>-0.0741196105577773</v>
      </c>
      <c r="F38" s="22">
        <v>29825.6944</v>
      </c>
      <c r="G38" s="23">
        <f>(F38-[4]Sheet1!F38)/[4]Sheet1!F38</f>
        <v>0.0562977627160327</v>
      </c>
      <c r="H38" s="22">
        <v>310892.7714</v>
      </c>
      <c r="I38" s="23">
        <f>(H38-[4]Sheet1!H38)/[4]Sheet1!H38</f>
        <v>-0.174617423353666</v>
      </c>
      <c r="J38" s="22">
        <f t="shared" si="0"/>
        <v>77806.9872</v>
      </c>
      <c r="K38" s="23">
        <f>(J38-[4]Sheet1!J38)/[4]Sheet1!J38</f>
        <v>0.0390762942351948</v>
      </c>
      <c r="L38" s="22">
        <f t="shared" si="1"/>
        <v>794394.2896</v>
      </c>
      <c r="M38" s="23">
        <f>(L38-[4]Sheet1!L38)/[4]Sheet1!L38</f>
        <v>-0.11623238987568</v>
      </c>
    </row>
    <row r="39" spans="1:13">
      <c r="A39" s="21" t="s">
        <v>94</v>
      </c>
      <c r="B39" s="22">
        <f t="shared" ref="B39:F39" si="2">SUM(B8:B38)</f>
        <v>1875780.616508</v>
      </c>
      <c r="C39" s="23">
        <f>(B39-[4]Sheet1!B39)/[4]Sheet1!B39</f>
        <v>-0.089570133937114</v>
      </c>
      <c r="D39" s="22">
        <f t="shared" si="2"/>
        <v>19123816.687991</v>
      </c>
      <c r="E39" s="23">
        <f>(D39-[4]Sheet1!D39)/[4]Sheet1!D39</f>
        <v>-0.148372491700863</v>
      </c>
      <c r="F39" s="22">
        <f t="shared" si="2"/>
        <v>2216930.22929</v>
      </c>
      <c r="G39" s="23">
        <f>(F39-[4]Sheet1!F39)/[4]Sheet1!F39</f>
        <v>-0.0112297312644857</v>
      </c>
      <c r="H39" s="22">
        <f>SUM(H8:H38)</f>
        <v>23081517.43454</v>
      </c>
      <c r="I39" s="23">
        <f>(H39-[4]Sheet1!H39)/[4]Sheet1!H39</f>
        <v>-0.195529390411063</v>
      </c>
      <c r="J39" s="22">
        <f t="shared" si="0"/>
        <v>4092710.845798</v>
      </c>
      <c r="K39" s="23">
        <f>(J39-[4]Sheet1!J39)/[4]Sheet1!J39</f>
        <v>-0.0487449314847902</v>
      </c>
      <c r="L39" s="22">
        <f t="shared" si="1"/>
        <v>42205334.122531</v>
      </c>
      <c r="M39" s="23">
        <f>(L39-[4]Sheet1!L39)/[4]Sheet1!L39</f>
        <v>-0.174825665152181</v>
      </c>
    </row>
  </sheetData>
  <mergeCells count="18">
    <mergeCell ref="A2:M2"/>
    <mergeCell ref="L3:M3"/>
    <mergeCell ref="B4:E4"/>
    <mergeCell ref="F4:I4"/>
    <mergeCell ref="J4:M4"/>
    <mergeCell ref="B5:C5"/>
    <mergeCell ref="D5:E5"/>
    <mergeCell ref="F5:G5"/>
    <mergeCell ref="H5:I5"/>
    <mergeCell ref="J5:K5"/>
    <mergeCell ref="L5:M5"/>
    <mergeCell ref="A4:A7"/>
    <mergeCell ref="B6:B7"/>
    <mergeCell ref="D6:D7"/>
    <mergeCell ref="F6:F7"/>
    <mergeCell ref="H6:H7"/>
    <mergeCell ref="J6:J7"/>
    <mergeCell ref="L6:L7"/>
  </mergeCells>
  <pageMargins left="0.700694444444445" right="0.700694444444445" top="0.751388888888889" bottom="0.751388888888889" header="0.297916666666667" footer="0.297916666666667"/>
  <pageSetup paperSize="9" scale="8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彩票销售情况表</vt:lpstr>
      <vt:lpstr>各类型彩票销售情况表</vt:lpstr>
      <vt:lpstr>各地区彩票销售情况表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wangxiaofei</cp:lastModifiedBy>
  <dcterms:created xsi:type="dcterms:W3CDTF">2006-09-13T11:21:00Z</dcterms:created>
  <dcterms:modified xsi:type="dcterms:W3CDTF">2020-02-17T08:37:26Z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2052-10.8.0.5562</vt:lpwstr>
  </property>
</Properties>
</file>