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<sst xmlns="http://schemas.openxmlformats.org/spreadsheetml/2006/main" count="126" uniqueCount="97">
  <si>
    <t>附件1：</t>
  </si>
  <si>
    <r>
      <t>2016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</si>
  <si>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</si>
  <si>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</si>
  <si>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</si>
  <si>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</si>
  <si>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</si>
  <si>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</si>
  <si>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</si>
  <si>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</si>
  <si>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t>基诺型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</si>
  <si>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</si>
  <si>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</si>
  <si>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</si>
  <si>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</si>
  <si>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</si>
  <si>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</si>
  <si>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</si>
  <si>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</si>
  <si>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</si>
  <si>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</si>
  <si>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</si>
  <si>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</si>
  <si>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</si>
  <si>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</si>
  <si>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</si>
  <si>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</si>
  <si>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─</t>
  </si>
  <si>
    <t>附件2：</t>
  </si>
  <si>
    <r>
      <t xml:space="preserve">  2016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</si>
  <si>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</si>
  <si>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</si>
  <si>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</si>
  <si>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</si>
  <si>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</si>
  <si>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</si>
  <si>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</si>
  <si>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</si>
  <si>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</si>
  <si>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</si>
  <si>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</si>
  <si>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</si>
  <si>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</si>
  <si>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</t>
    </r>
    <r>
      <rPr>
        <sz val="10"/>
        <rFont val="宋体"/>
        <family val="0"/>
      </rPr>
      <t>（一）乐透数字型</t>
    </r>
  </si>
  <si>
    <r>
      <t xml:space="preserve">         </t>
    </r>
    <r>
      <rPr>
        <sz val="10"/>
        <rFont val="宋体"/>
        <family val="0"/>
      </rPr>
      <t>（二）竞猜型</t>
    </r>
  </si>
  <si>
    <r>
      <t xml:space="preserve">         </t>
    </r>
    <r>
      <rPr>
        <sz val="10"/>
        <rFont val="宋体"/>
        <family val="0"/>
      </rPr>
      <t>（三）即开型</t>
    </r>
  </si>
  <si>
    <r>
      <t xml:space="preserve">         </t>
    </r>
    <r>
      <rPr>
        <sz val="10"/>
        <rFont val="宋体"/>
        <family val="0"/>
      </rPr>
      <t>（四）视频型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</si>
  <si>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</si>
  <si>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</si>
  <si>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</si>
  <si>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</si>
  <si>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      </t>
    </r>
    <r>
      <rPr>
        <sz val="10"/>
        <rFont val="宋体"/>
        <family val="0"/>
      </rPr>
      <t>（四）视频型</t>
    </r>
  </si>
  <si>
    <r>
      <t xml:space="preserve">          </t>
    </r>
    <r>
      <rPr>
        <sz val="10"/>
        <rFont val="宋体"/>
        <family val="0"/>
      </rPr>
      <t>（五）基诺型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</si>
  <si>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2016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</si>
  <si>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</si>
  <si>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</si>
  <si>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</si>
  <si>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</si>
  <si>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</si>
  <si>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本月</t>
  </si>
  <si>
    <t>本年累计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</si>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</sst>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0_ "/>
    <numFmt numFmtId="179" formatCode="0.00_);[Red]\(0.00\)"/>
    <numFmt numFmtId="180" formatCode="0.0%"/>
    <numFmt numFmtId="181" formatCode="0.0_ "/>
  </numFmts>
  <fonts count="14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0" fontId="7" fillId="0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1" fontId="11" fillId="0" borderId="0" xfId="0" applyNumberFormat="1" applyFont="1" applyFill="1" applyAlignment="1">
      <alignment horizontal="left"/>
    </xf>
    <xf numFmtId="176" fontId="11" fillId="0" borderId="0" xfId="0" applyNumberFormat="1" applyFont="1" applyFill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76" fontId="13" fillId="2" borderId="6" xfId="19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 wrapText="1"/>
    </xf>
    <xf numFmtId="179" fontId="5" fillId="0" borderId="6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 applyProtection="1">
      <alignment horizontal="center" vertical="top" wrapText="1"/>
      <protection locked="0"/>
    </xf>
    <xf numFmtId="179" fontId="13" fillId="3" borderId="6" xfId="0" applyNumberFormat="1" applyFont="1" applyFill="1" applyBorder="1" applyAlignment="1" applyProtection="1">
      <alignment horizontal="center" vertical="top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123.40763500000001</v>
          </cell>
        </row>
        <row r="3">
          <cell r="B3">
            <v>81.372504</v>
          </cell>
        </row>
        <row r="4">
          <cell r="B4">
            <v>12.323509</v>
          </cell>
        </row>
        <row r="5">
          <cell r="B5">
            <v>29.559890000000003</v>
          </cell>
        </row>
        <row r="6">
          <cell r="B6">
            <v>0.151732</v>
          </cell>
        </row>
        <row r="7">
          <cell r="B7">
            <v>101.1362523227</v>
          </cell>
        </row>
        <row r="8">
          <cell r="B8">
            <v>54.919656339999996</v>
          </cell>
        </row>
        <row r="9">
          <cell r="B9">
            <v>35.95131766</v>
          </cell>
        </row>
        <row r="10">
          <cell r="B10">
            <v>10.2598040217</v>
          </cell>
        </row>
        <row r="11">
          <cell r="B11">
            <v>0.005474301</v>
          </cell>
        </row>
        <row r="12">
          <cell r="B12">
            <v>224.54388732270004</v>
          </cell>
        </row>
        <row r="13">
          <cell r="B13">
            <v>136.29216034</v>
          </cell>
        </row>
        <row r="14">
          <cell r="B14">
            <v>35.95131766</v>
          </cell>
        </row>
        <row r="15">
          <cell r="B15">
            <v>22.5833130217</v>
          </cell>
        </row>
        <row r="16">
          <cell r="B16">
            <v>29.565364301000002</v>
          </cell>
        </row>
        <row r="17">
          <cell r="B17">
            <v>0.151732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5年同期销量比较"/>
      <sheetName val="图1"/>
      <sheetName val="Sheet1"/>
    </sheetNames>
    <sheetDataSet>
      <sheetData sheetId="1">
        <row r="4">
          <cell r="B4">
            <v>42665.75</v>
          </cell>
          <cell r="C4">
            <v>125925.85</v>
          </cell>
          <cell r="D4">
            <v>40910.3283</v>
          </cell>
          <cell r="E4">
            <v>154255.5723</v>
          </cell>
          <cell r="F4">
            <v>83576.0783</v>
          </cell>
          <cell r="I4">
            <v>280181.4223</v>
          </cell>
        </row>
        <row r="5">
          <cell r="B5">
            <v>33925.98</v>
          </cell>
          <cell r="C5">
            <v>110918.8</v>
          </cell>
          <cell r="D5">
            <v>23111.277</v>
          </cell>
          <cell r="E5">
            <v>202656.5928</v>
          </cell>
          <cell r="F5">
            <v>57037.257</v>
          </cell>
          <cell r="I5">
            <v>313575.39280000003</v>
          </cell>
        </row>
        <row r="6">
          <cell r="B6">
            <v>81120.88</v>
          </cell>
          <cell r="C6">
            <v>191221.18</v>
          </cell>
          <cell r="D6">
            <v>77544.5775</v>
          </cell>
          <cell r="E6">
            <v>204834.3513</v>
          </cell>
          <cell r="F6">
            <v>158665.45750000002</v>
          </cell>
          <cell r="I6">
            <v>396055.53130000003</v>
          </cell>
        </row>
        <row r="7">
          <cell r="B7">
            <v>38331.19</v>
          </cell>
          <cell r="C7">
            <v>101936.95</v>
          </cell>
          <cell r="D7">
            <v>19602.2917</v>
          </cell>
          <cell r="E7">
            <v>44530.0972</v>
          </cell>
          <cell r="F7">
            <v>57933.481700000004</v>
          </cell>
          <cell r="I7">
            <v>146467.0472</v>
          </cell>
        </row>
        <row r="8">
          <cell r="B8">
            <v>48257.65</v>
          </cell>
          <cell r="C8">
            <v>159347.54</v>
          </cell>
          <cell r="D8">
            <v>33633.6398</v>
          </cell>
          <cell r="E8">
            <v>87692.5179</v>
          </cell>
          <cell r="F8">
            <v>81891.2898</v>
          </cell>
          <cell r="I8">
            <v>247040.0579</v>
          </cell>
        </row>
        <row r="9">
          <cell r="B9">
            <v>103176.98</v>
          </cell>
          <cell r="C9">
            <v>272829.57</v>
          </cell>
          <cell r="D9">
            <v>43140.182</v>
          </cell>
          <cell r="E9">
            <v>123582.468</v>
          </cell>
          <cell r="F9">
            <v>146317.162</v>
          </cell>
          <cell r="I9">
            <v>396412.038</v>
          </cell>
        </row>
        <row r="10">
          <cell r="B10">
            <v>34749.11</v>
          </cell>
          <cell r="C10">
            <v>94431.77</v>
          </cell>
          <cell r="D10">
            <v>36004.0387</v>
          </cell>
          <cell r="E10">
            <v>94964.2278</v>
          </cell>
          <cell r="F10">
            <v>70753.14869999999</v>
          </cell>
          <cell r="I10">
            <v>189395.9978</v>
          </cell>
        </row>
        <row r="11">
          <cell r="B11">
            <v>48367.13</v>
          </cell>
          <cell r="C11">
            <v>137643.4</v>
          </cell>
          <cell r="D11">
            <v>49653.1175</v>
          </cell>
          <cell r="E11">
            <v>214721.9064</v>
          </cell>
          <cell r="F11">
            <v>98020.2475</v>
          </cell>
          <cell r="I11">
            <v>352365.3064</v>
          </cell>
        </row>
        <row r="12">
          <cell r="B12">
            <v>34279.76</v>
          </cell>
          <cell r="C12">
            <v>122730.89</v>
          </cell>
          <cell r="D12">
            <v>23044.0589</v>
          </cell>
          <cell r="E12">
            <v>155439.5719</v>
          </cell>
          <cell r="F12">
            <v>57323.8189</v>
          </cell>
          <cell r="I12">
            <v>278170.4619</v>
          </cell>
        </row>
        <row r="13">
          <cell r="B13">
            <v>117338.87</v>
          </cell>
          <cell r="C13">
            <v>316840.99</v>
          </cell>
          <cell r="D13">
            <v>138966.705</v>
          </cell>
          <cell r="E13">
            <v>340756.8373</v>
          </cell>
          <cell r="F13">
            <v>256305.57499999998</v>
          </cell>
          <cell r="I13">
            <v>657597.8273</v>
          </cell>
        </row>
        <row r="14">
          <cell r="B14">
            <v>126948.71</v>
          </cell>
          <cell r="C14">
            <v>343840.16</v>
          </cell>
          <cell r="D14">
            <v>92542.4767</v>
          </cell>
          <cell r="E14">
            <v>273595.2886</v>
          </cell>
          <cell r="F14">
            <v>219491.18670000002</v>
          </cell>
          <cell r="I14">
            <v>617435.4486</v>
          </cell>
        </row>
        <row r="15">
          <cell r="B15">
            <v>57376.02</v>
          </cell>
          <cell r="C15">
            <v>160143.8</v>
          </cell>
          <cell r="D15">
            <v>29783.8348</v>
          </cell>
          <cell r="E15">
            <v>115095.833</v>
          </cell>
          <cell r="F15">
            <v>87159.8548</v>
          </cell>
          <cell r="I15">
            <v>275239.633</v>
          </cell>
        </row>
        <row r="16">
          <cell r="B16">
            <v>42265.09</v>
          </cell>
          <cell r="C16">
            <v>110742.36</v>
          </cell>
          <cell r="D16">
            <v>65619.4835</v>
          </cell>
          <cell r="E16">
            <v>162653.443</v>
          </cell>
          <cell r="F16">
            <v>107884.5735</v>
          </cell>
          <cell r="I16">
            <v>273395.803</v>
          </cell>
        </row>
        <row r="17">
          <cell r="B17">
            <v>21797.75</v>
          </cell>
          <cell r="C17">
            <v>126501.33</v>
          </cell>
          <cell r="D17">
            <v>21648.2409</v>
          </cell>
          <cell r="E17">
            <v>243596.7867</v>
          </cell>
          <cell r="F17">
            <v>43445.990900000004</v>
          </cell>
          <cell r="I17">
            <v>370098.1167</v>
          </cell>
        </row>
        <row r="18">
          <cell r="B18">
            <v>131768.86</v>
          </cell>
          <cell r="C18">
            <v>351470.14</v>
          </cell>
          <cell r="D18">
            <v>123217.7497</v>
          </cell>
          <cell r="E18">
            <v>516897.3988</v>
          </cell>
          <cell r="F18">
            <v>254986.60969999997</v>
          </cell>
          <cell r="I18">
            <v>868367.5388</v>
          </cell>
        </row>
        <row r="19">
          <cell r="B19">
            <v>58549</v>
          </cell>
          <cell r="C19">
            <v>156594.25</v>
          </cell>
          <cell r="D19">
            <v>77152.2073</v>
          </cell>
          <cell r="E19">
            <v>192696.0769</v>
          </cell>
          <cell r="F19">
            <v>135701.2073</v>
          </cell>
          <cell r="I19">
            <v>349290.3269</v>
          </cell>
        </row>
        <row r="20">
          <cell r="B20">
            <v>89527.86</v>
          </cell>
          <cell r="C20">
            <v>227689.36</v>
          </cell>
          <cell r="D20">
            <v>28581.5599</v>
          </cell>
          <cell r="E20">
            <v>70735.2461</v>
          </cell>
          <cell r="F20">
            <v>118109.41990000001</v>
          </cell>
          <cell r="I20">
            <v>298424.6061</v>
          </cell>
        </row>
        <row r="21">
          <cell r="B21">
            <v>72525.15</v>
          </cell>
          <cell r="C21">
            <v>188375.57</v>
          </cell>
          <cell r="D21">
            <v>24584.2655</v>
          </cell>
          <cell r="E21">
            <v>146206.6928</v>
          </cell>
          <cell r="F21">
            <v>97109.4155</v>
          </cell>
          <cell r="I21">
            <v>334582.2628</v>
          </cell>
        </row>
        <row r="22">
          <cell r="B22">
            <v>179237.55</v>
          </cell>
          <cell r="C22">
            <v>494095.82999999996</v>
          </cell>
          <cell r="D22">
            <v>119010.7519</v>
          </cell>
          <cell r="E22">
            <v>356284.6232</v>
          </cell>
          <cell r="F22">
            <v>298248.30189999996</v>
          </cell>
          <cell r="I22">
            <v>850380.4531999999</v>
          </cell>
        </row>
        <row r="23">
          <cell r="B23">
            <v>37133.1</v>
          </cell>
          <cell r="C23">
            <v>179149.61</v>
          </cell>
          <cell r="D23">
            <v>14072.9832</v>
          </cell>
          <cell r="E23">
            <v>50718.168</v>
          </cell>
          <cell r="F23">
            <v>51206.0832</v>
          </cell>
          <cell r="I23">
            <v>229867.778</v>
          </cell>
        </row>
        <row r="24">
          <cell r="B24">
            <v>14971.01</v>
          </cell>
          <cell r="C24">
            <v>43405.06</v>
          </cell>
          <cell r="D24">
            <v>7827.74027</v>
          </cell>
          <cell r="E24">
            <v>20988.80814</v>
          </cell>
          <cell r="F24">
            <v>22798.75027</v>
          </cell>
          <cell r="I24">
            <v>64393.86814</v>
          </cell>
        </row>
        <row r="25">
          <cell r="B25">
            <v>39674.07</v>
          </cell>
          <cell r="C25">
            <v>140714.82</v>
          </cell>
          <cell r="D25">
            <v>16691.9705</v>
          </cell>
          <cell r="E25">
            <v>78303.3898</v>
          </cell>
          <cell r="F25">
            <v>56366.0405</v>
          </cell>
          <cell r="I25">
            <v>219018.2098</v>
          </cell>
        </row>
        <row r="26">
          <cell r="B26">
            <v>76204.99</v>
          </cell>
          <cell r="C26">
            <v>202927.93</v>
          </cell>
          <cell r="D26">
            <v>40617.3185</v>
          </cell>
          <cell r="E26">
            <v>105454.2049</v>
          </cell>
          <cell r="F26">
            <v>116822.30850000001</v>
          </cell>
          <cell r="I26">
            <v>308382.1349</v>
          </cell>
        </row>
        <row r="27">
          <cell r="B27">
            <v>20955.33</v>
          </cell>
          <cell r="C27">
            <v>56021.48</v>
          </cell>
          <cell r="D27">
            <v>24115.1275</v>
          </cell>
          <cell r="E27">
            <v>57410.9174</v>
          </cell>
          <cell r="F27">
            <v>45070.457500000004</v>
          </cell>
          <cell r="I27">
            <v>113432.3974</v>
          </cell>
        </row>
        <row r="28">
          <cell r="B28">
            <v>55783.64</v>
          </cell>
          <cell r="C28">
            <v>150135.7</v>
          </cell>
          <cell r="D28">
            <v>51116.8899</v>
          </cell>
          <cell r="E28">
            <v>138052.8044</v>
          </cell>
          <cell r="F28">
            <v>106900.5299</v>
          </cell>
          <cell r="I28">
            <v>288188.5044</v>
          </cell>
        </row>
        <row r="29">
          <cell r="B29">
            <v>6117.29</v>
          </cell>
          <cell r="C29">
            <v>17705.07</v>
          </cell>
          <cell r="D29">
            <v>3458.4179</v>
          </cell>
          <cell r="E29">
            <v>8901.7389</v>
          </cell>
          <cell r="F29">
            <v>9575.7079</v>
          </cell>
          <cell r="I29">
            <v>26606.8089</v>
          </cell>
        </row>
        <row r="30">
          <cell r="B30">
            <v>71480.21</v>
          </cell>
          <cell r="C30">
            <v>191629.14</v>
          </cell>
          <cell r="D30">
            <v>25584.6749</v>
          </cell>
          <cell r="E30">
            <v>106567.8777</v>
          </cell>
          <cell r="F30">
            <v>97064.8849</v>
          </cell>
          <cell r="I30">
            <v>298197.0177</v>
          </cell>
        </row>
        <row r="31">
          <cell r="B31">
            <v>39307.37</v>
          </cell>
          <cell r="C31">
            <v>112681.66</v>
          </cell>
          <cell r="D31">
            <v>17139.7242</v>
          </cell>
          <cell r="E31">
            <v>47797.5364</v>
          </cell>
          <cell r="F31">
            <v>56447.09420000001</v>
          </cell>
          <cell r="I31">
            <v>160479.19640000002</v>
          </cell>
        </row>
        <row r="32">
          <cell r="B32">
            <v>9448.48</v>
          </cell>
          <cell r="C32">
            <v>25843.28</v>
          </cell>
          <cell r="D32">
            <v>3224.1472</v>
          </cell>
          <cell r="E32">
            <v>18432.1225</v>
          </cell>
          <cell r="F32">
            <v>12672.627199999999</v>
          </cell>
          <cell r="I32">
            <v>44275.4025</v>
          </cell>
        </row>
        <row r="33">
          <cell r="B33">
            <v>12600.88</v>
          </cell>
          <cell r="C33">
            <v>35269.53</v>
          </cell>
          <cell r="D33">
            <v>6637.4624</v>
          </cell>
          <cell r="E33">
            <v>23537.0082</v>
          </cell>
          <cell r="F33">
            <v>19238.3424</v>
          </cell>
          <cell r="I33">
            <v>58806.538199999995</v>
          </cell>
        </row>
        <row r="34">
          <cell r="B34">
            <v>36325.64</v>
          </cell>
          <cell r="C34">
            <v>103313.5</v>
          </cell>
          <cell r="D34">
            <v>20765.3253</v>
          </cell>
          <cell r="E34">
            <v>74058.1749</v>
          </cell>
          <cell r="F34">
            <v>57090.965299999996</v>
          </cell>
          <cell r="I34">
            <v>177371.67489999998</v>
          </cell>
        </row>
        <row r="35">
          <cell r="B35">
            <v>1782211.3</v>
          </cell>
          <cell r="C35">
            <v>5052076.5200000005</v>
          </cell>
          <cell r="D35">
            <v>1299002.56837</v>
          </cell>
          <cell r="E35">
            <v>4431418.28324</v>
          </cell>
          <cell r="F35">
            <v>3081213.8683700003</v>
          </cell>
          <cell r="I35">
            <v>9483494.803240001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C22" sqref="C22"/>
    </sheetView>
  </sheetViews>
  <sheetFormatPr defaultColWidth="9.00390625" defaultRowHeight="14.25"/>
  <sheetData>
    <row r="1" ht="18.75">
      <c r="A1" s="1" t="s">
        <v>0</v>
      </c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2</v>
      </c>
    </row>
    <row r="4" spans="1:14" ht="14.25">
      <c r="A4" s="6" t="s">
        <v>3</v>
      </c>
      <c r="B4" s="7" t="s">
        <v>4</v>
      </c>
      <c r="C4" s="8"/>
      <c r="D4" s="8"/>
      <c r="E4" s="8"/>
      <c r="F4" s="8"/>
      <c r="G4" s="9"/>
      <c r="H4" s="7" t="s">
        <v>5</v>
      </c>
      <c r="I4" s="8"/>
      <c r="J4" s="8"/>
      <c r="K4" s="8"/>
      <c r="L4" s="8"/>
      <c r="M4" s="10"/>
      <c r="N4" s="6" t="s">
        <v>6</v>
      </c>
    </row>
    <row r="5" spans="1:14" ht="14.25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  <c r="G5" s="14" t="s">
        <v>12</v>
      </c>
      <c r="H5" s="12" t="s">
        <v>7</v>
      </c>
      <c r="I5" s="12" t="s">
        <v>13</v>
      </c>
      <c r="J5" s="13" t="s">
        <v>8</v>
      </c>
      <c r="K5" s="15" t="s">
        <v>9</v>
      </c>
      <c r="L5" s="16" t="s">
        <v>11</v>
      </c>
      <c r="M5" s="12" t="s">
        <v>12</v>
      </c>
      <c r="N5" s="11"/>
    </row>
    <row r="6" spans="1:14" ht="14.25">
      <c r="A6" s="17" t="s">
        <v>14</v>
      </c>
      <c r="B6" s="18">
        <v>129.0501</v>
      </c>
      <c r="C6" s="18">
        <v>12.7288</v>
      </c>
      <c r="D6" s="18">
        <v>39.2559</v>
      </c>
      <c r="E6" s="18">
        <v>0.2345</v>
      </c>
      <c r="F6" s="18">
        <f>SUM(B6:E6)</f>
        <v>181.2693</v>
      </c>
      <c r="G6" s="18">
        <f>F6</f>
        <v>181.2693</v>
      </c>
      <c r="H6" s="18">
        <v>84.0149</v>
      </c>
      <c r="I6" s="18">
        <v>49.384</v>
      </c>
      <c r="J6" s="18">
        <v>11.7407</v>
      </c>
      <c r="K6" s="18">
        <v>0.0039</v>
      </c>
      <c r="L6" s="18">
        <f>SUM(H6:K6)</f>
        <v>145.1435</v>
      </c>
      <c r="M6" s="18">
        <f>L6</f>
        <v>145.1435</v>
      </c>
      <c r="N6" s="18">
        <f>F6+L6</f>
        <v>326.41279999999995</v>
      </c>
    </row>
    <row r="7" spans="1:14" ht="14.25">
      <c r="A7" s="17" t="s">
        <v>15</v>
      </c>
      <c r="B7" s="18">
        <v>81.372504</v>
      </c>
      <c r="C7" s="18">
        <v>12.323509</v>
      </c>
      <c r="D7" s="18">
        <v>29.559890000000003</v>
      </c>
      <c r="E7" s="18">
        <v>0.151732</v>
      </c>
      <c r="F7" s="18">
        <f>SUM(B7:E7)</f>
        <v>123.40763500000001</v>
      </c>
      <c r="G7" s="18">
        <f>G6+F7</f>
        <v>304.676935</v>
      </c>
      <c r="H7" s="18">
        <v>54.919656339999996</v>
      </c>
      <c r="I7" s="18">
        <v>35.95131766</v>
      </c>
      <c r="J7" s="18">
        <v>10.2598040217</v>
      </c>
      <c r="K7" s="18">
        <v>0.005474301</v>
      </c>
      <c r="L7" s="18">
        <f>SUM(H7:K7)</f>
        <v>101.1362523227</v>
      </c>
      <c r="M7" s="18">
        <f>M6+L7</f>
        <v>246.2797523227</v>
      </c>
      <c r="N7" s="18">
        <f>F7+L7</f>
        <v>224.54388732270002</v>
      </c>
    </row>
    <row r="8" spans="1:14" ht="14.25">
      <c r="A8" s="17" t="s">
        <v>16</v>
      </c>
      <c r="B8" s="19">
        <v>135.21618700000002</v>
      </c>
      <c r="C8" s="19">
        <v>14.500649</v>
      </c>
      <c r="D8" s="19">
        <v>41.05734</v>
      </c>
      <c r="E8" s="19">
        <v>0.35057699999999997</v>
      </c>
      <c r="F8" s="19">
        <v>191.124753</v>
      </c>
      <c r="G8" s="19">
        <v>495.801617</v>
      </c>
      <c r="H8" s="19">
        <v>91.67019884</v>
      </c>
      <c r="I8" s="19">
        <v>59.0102643</v>
      </c>
      <c r="J8" s="19">
        <v>15.068931136</v>
      </c>
      <c r="K8" s="19">
        <v>0.005940634</v>
      </c>
      <c r="L8" s="19">
        <v>165.75533491</v>
      </c>
      <c r="M8" s="19">
        <v>412.0350375948</v>
      </c>
      <c r="N8" s="19">
        <f>F8+L8</f>
        <v>356.88008791</v>
      </c>
    </row>
    <row r="9" spans="1:14" ht="14.25">
      <c r="A9" s="17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4.25">
      <c r="A10" s="17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4.25">
      <c r="A11" s="17" t="s">
        <v>19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4.25">
      <c r="A12" s="17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4.25">
      <c r="A13" s="17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4.25">
      <c r="A14" s="17" t="s">
        <v>22</v>
      </c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</row>
    <row r="15" spans="1:14" ht="14.25">
      <c r="A15" s="17" t="s">
        <v>23</v>
      </c>
      <c r="B15" s="20"/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</row>
    <row r="16" spans="1:14" ht="14.25">
      <c r="A16" s="17" t="s">
        <v>24</v>
      </c>
      <c r="B16" s="20"/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</row>
    <row r="17" spans="1:14" ht="14.25">
      <c r="A17" s="17" t="s">
        <v>25</v>
      </c>
      <c r="B17" s="20"/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</row>
    <row r="18" spans="1:14" ht="14.25">
      <c r="A18" s="12" t="s">
        <v>26</v>
      </c>
      <c r="B18" s="18">
        <f>SUM(B6:B17)</f>
        <v>345.63879099999997</v>
      </c>
      <c r="C18" s="18">
        <f>SUM(C6:C17)</f>
        <v>39.552958000000004</v>
      </c>
      <c r="D18" s="18">
        <f>SUM(D6:D17)</f>
        <v>109.87313</v>
      </c>
      <c r="E18" s="18">
        <f>SUM(E6:E17)</f>
        <v>0.736809</v>
      </c>
      <c r="F18" s="18" t="s">
        <v>27</v>
      </c>
      <c r="G18" s="18" t="s">
        <v>27</v>
      </c>
      <c r="H18" s="18">
        <f>SUM(H6:H17)</f>
        <v>230.60475517999998</v>
      </c>
      <c r="I18" s="18">
        <f>SUM(I6:I17)</f>
        <v>144.34558196</v>
      </c>
      <c r="J18" s="18">
        <f>SUM(J6:J17)</f>
        <v>37.0694351577</v>
      </c>
      <c r="K18" s="18">
        <f>SUM(K6:K17)</f>
        <v>0.015314935</v>
      </c>
      <c r="L18" s="18" t="s">
        <v>27</v>
      </c>
      <c r="M18" s="18" t="s">
        <v>27</v>
      </c>
      <c r="N18" s="18">
        <f>SUM(N6:N17)</f>
        <v>907.8367752326999</v>
      </c>
    </row>
  </sheetData>
  <mergeCells count="5">
    <mergeCell ref="A2:N2"/>
    <mergeCell ref="A4:A5"/>
    <mergeCell ref="B4:G4"/>
    <mergeCell ref="H4:L4"/>
    <mergeCell ref="N4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26" sqref="D26"/>
    </sheetView>
  </sheetViews>
  <sheetFormatPr defaultColWidth="9.00390625" defaultRowHeight="14.25"/>
  <cols>
    <col min="1" max="1" width="19.50390625" style="0" customWidth="1"/>
  </cols>
  <sheetData>
    <row r="1" ht="18.75">
      <c r="A1" s="1" t="s">
        <v>28</v>
      </c>
    </row>
    <row r="2" spans="1:8" ht="20.25">
      <c r="A2" s="22" t="s">
        <v>29</v>
      </c>
      <c r="B2" s="22"/>
      <c r="C2" s="22"/>
      <c r="D2" s="22"/>
      <c r="E2" s="22"/>
      <c r="F2" s="22"/>
      <c r="G2" s="22"/>
      <c r="H2" s="22"/>
    </row>
    <row r="3" spans="1:8" ht="14.25">
      <c r="A3" s="23"/>
      <c r="B3" s="23"/>
      <c r="C3" s="23"/>
      <c r="D3" s="24"/>
      <c r="E3" s="24"/>
      <c r="F3" s="23"/>
      <c r="G3" s="23"/>
      <c r="H3" s="23"/>
    </row>
    <row r="4" spans="1:8" ht="14.25">
      <c r="A4" s="25" t="s">
        <v>30</v>
      </c>
      <c r="B4" s="7" t="s">
        <v>31</v>
      </c>
      <c r="C4" s="8"/>
      <c r="D4" s="8"/>
      <c r="E4" s="9"/>
      <c r="F4" s="25" t="s">
        <v>32</v>
      </c>
      <c r="G4" s="25"/>
      <c r="H4" s="25"/>
    </row>
    <row r="5" spans="1:8" ht="14.25">
      <c r="A5" s="25"/>
      <c r="B5" s="12" t="s">
        <v>33</v>
      </c>
      <c r="C5" s="12" t="s">
        <v>34</v>
      </c>
      <c r="D5" s="26" t="s">
        <v>35</v>
      </c>
      <c r="E5" s="26" t="s">
        <v>36</v>
      </c>
      <c r="F5" s="12" t="s">
        <v>33</v>
      </c>
      <c r="G5" s="12" t="s">
        <v>34</v>
      </c>
      <c r="H5" s="26" t="s">
        <v>35</v>
      </c>
    </row>
    <row r="6" spans="1:8" ht="14.25">
      <c r="A6" s="27" t="s">
        <v>37</v>
      </c>
      <c r="B6" s="18">
        <v>191.124753</v>
      </c>
      <c r="C6" s="18">
        <v>178.22113</v>
      </c>
      <c r="D6" s="28">
        <f>(B6-C6)/C6</f>
        <v>0.07240231840074188</v>
      </c>
      <c r="E6" s="28">
        <f>(B6-'[1]上月'!B2)/'[1]上月'!B2</f>
        <v>0.5487271350755565</v>
      </c>
      <c r="F6" s="18">
        <v>495.801617</v>
      </c>
      <c r="G6" s="18">
        <v>505.207652</v>
      </c>
      <c r="H6" s="28">
        <f>(F6-G6)/G6</f>
        <v>-0.01861815624281157</v>
      </c>
    </row>
    <row r="7" spans="1:8" ht="14.25">
      <c r="A7" s="29" t="s">
        <v>38</v>
      </c>
      <c r="B7" s="18">
        <v>135.216187</v>
      </c>
      <c r="C7" s="18">
        <v>122.406807</v>
      </c>
      <c r="D7" s="28">
        <f aca="true" t="shared" si="0" ref="D7:D18">(B7-C7)/C7</f>
        <v>0.1046459777355355</v>
      </c>
      <c r="E7" s="28">
        <f>(B7-'[1]上月'!B3)/'[1]上月'!B3</f>
        <v>0.6616938198190384</v>
      </c>
      <c r="F7" s="18">
        <v>345.638763</v>
      </c>
      <c r="G7" s="18">
        <v>360.71405</v>
      </c>
      <c r="H7" s="28">
        <f>(F7-G7)/G7</f>
        <v>-0.04179290216169845</v>
      </c>
    </row>
    <row r="8" spans="1:8" ht="14.25">
      <c r="A8" s="29" t="s">
        <v>39</v>
      </c>
      <c r="B8" s="18">
        <v>14.500649</v>
      </c>
      <c r="C8" s="18">
        <v>15.802457999999998</v>
      </c>
      <c r="D8" s="28">
        <f>(B8-C8)/C8</f>
        <v>-0.08238015883351811</v>
      </c>
      <c r="E8" s="28">
        <f>(B8-'[1]上月'!B4)/'[1]上月'!B4</f>
        <v>0.1766655909449167</v>
      </c>
      <c r="F8" s="18">
        <v>39.552965</v>
      </c>
      <c r="G8" s="18">
        <v>39.664973</v>
      </c>
      <c r="H8" s="28">
        <f>(F8-G8)/G8</f>
        <v>-0.0028238516637841397</v>
      </c>
    </row>
    <row r="9" spans="1:8" ht="14.25">
      <c r="A9" s="29" t="s">
        <v>40</v>
      </c>
      <c r="B9" s="18">
        <v>41.05734</v>
      </c>
      <c r="C9" s="18">
        <v>39.605965000000005</v>
      </c>
      <c r="D9" s="28">
        <f>(B9-C9)/C9</f>
        <v>0.0366453638990995</v>
      </c>
      <c r="E9" s="28">
        <f>(B9-'[1]上月'!B5)/'[1]上月'!B5</f>
        <v>0.3889544243906185</v>
      </c>
      <c r="F9" s="18">
        <v>109.873085</v>
      </c>
      <c r="G9" s="18">
        <v>103.43119300000001</v>
      </c>
      <c r="H9" s="28">
        <f>(F9-G9)/G9</f>
        <v>0.06228190754794828</v>
      </c>
    </row>
    <row r="10" spans="1:8" ht="14.25">
      <c r="A10" s="29" t="s">
        <v>41</v>
      </c>
      <c r="B10" s="18">
        <v>0.350577</v>
      </c>
      <c r="C10" s="18">
        <v>0.405902</v>
      </c>
      <c r="D10" s="28">
        <f>(B10-C10)/C10</f>
        <v>-0.13630137323787506</v>
      </c>
      <c r="E10" s="28">
        <f>(B10-'[1]上月'!B6)/'[1]上月'!B6</f>
        <v>1.310501410381462</v>
      </c>
      <c r="F10" s="18">
        <v>0.736804</v>
      </c>
      <c r="G10" s="18">
        <v>1.397438</v>
      </c>
      <c r="H10" s="28">
        <f>(F10-G10)/G10</f>
        <v>-0.4727465547666515</v>
      </c>
    </row>
    <row r="11" spans="1:8" ht="14.25">
      <c r="A11" s="27" t="s">
        <v>42</v>
      </c>
      <c r="B11" s="18">
        <f>SUM(B12:B15)</f>
        <v>165.75533491000002</v>
      </c>
      <c r="C11" s="18">
        <f>SUM(C12:C15)</f>
        <v>129.90025683699997</v>
      </c>
      <c r="D11" s="28">
        <f t="shared" si="0"/>
        <v>0.2760200706761598</v>
      </c>
      <c r="E11" s="28">
        <f>(B11-'[1]上月'!B7)/'[1]上月'!B7</f>
        <v>0.6389309580220255</v>
      </c>
      <c r="F11" s="18">
        <f>SUM(F12:F15)</f>
        <v>412.03508485799995</v>
      </c>
      <c r="G11" s="18">
        <f>SUM(G12:G15)</f>
        <v>443.141828324</v>
      </c>
      <c r="H11" s="28">
        <f aca="true" t="shared" si="1" ref="H11:H18">(F11-G11)/G11</f>
        <v>-0.07019590902454054</v>
      </c>
    </row>
    <row r="12" spans="1:8" ht="14.25">
      <c r="A12" s="30" t="s">
        <v>43</v>
      </c>
      <c r="B12" s="18">
        <v>91.67019884</v>
      </c>
      <c r="C12" s="18">
        <v>80.36995845999999</v>
      </c>
      <c r="D12" s="28">
        <f t="shared" si="0"/>
        <v>0.1406027898549197</v>
      </c>
      <c r="E12" s="28">
        <f>(B12-'[1]上月'!B8)/'[1]上月'!B8</f>
        <v>0.6691692000489311</v>
      </c>
      <c r="F12" s="18">
        <v>230.60480055</v>
      </c>
      <c r="G12" s="18">
        <v>237.70594323</v>
      </c>
      <c r="H12" s="28">
        <f t="shared" si="1"/>
        <v>-0.02987364381179595</v>
      </c>
    </row>
    <row r="13" spans="1:8" ht="14.25">
      <c r="A13" s="30" t="s">
        <v>44</v>
      </c>
      <c r="B13" s="18">
        <v>59.0102643</v>
      </c>
      <c r="C13" s="18">
        <v>34.52890444</v>
      </c>
      <c r="D13" s="28">
        <f t="shared" si="0"/>
        <v>0.7090106175404621</v>
      </c>
      <c r="E13" s="28">
        <f>(B13-'[1]上月'!B9)/'[1]上月'!B9</f>
        <v>0.6413936439847306</v>
      </c>
      <c r="F13" s="18">
        <v>144.34558196</v>
      </c>
      <c r="G13" s="18">
        <v>167.70622236000003</v>
      </c>
      <c r="H13" s="28">
        <f t="shared" si="1"/>
        <v>-0.13929501285798337</v>
      </c>
    </row>
    <row r="14" spans="1:8" ht="14.25">
      <c r="A14" s="30" t="s">
        <v>45</v>
      </c>
      <c r="B14" s="18">
        <v>15.068931136</v>
      </c>
      <c r="C14" s="18">
        <v>14.9971545</v>
      </c>
      <c r="D14" s="28">
        <f>(B14-C14)/C14</f>
        <v>0.004786016974086596</v>
      </c>
      <c r="E14" s="28">
        <f>(B14-'[1]上月'!B10)/'[1]上月'!B10</f>
        <v>0.4687347929968695</v>
      </c>
      <c r="F14" s="18">
        <v>37.06943361</v>
      </c>
      <c r="G14" s="18">
        <v>37.72150029</v>
      </c>
      <c r="H14" s="28">
        <f t="shared" si="1"/>
        <v>-0.017286340017946416</v>
      </c>
    </row>
    <row r="15" spans="1:8" ht="14.25">
      <c r="A15" s="30" t="s">
        <v>46</v>
      </c>
      <c r="B15" s="18">
        <v>0.005940634</v>
      </c>
      <c r="C15" s="18">
        <v>0.004239437</v>
      </c>
      <c r="D15" s="28">
        <f>(B15-C15)/C15</f>
        <v>0.4012789905829476</v>
      </c>
      <c r="E15" s="28">
        <f>(B15-'[1]上月'!B11)/'[1]上月'!B11</f>
        <v>0.08518585295181982</v>
      </c>
      <c r="F15" s="18">
        <v>0.015268738</v>
      </c>
      <c r="G15" s="18">
        <v>0.008162444000000001</v>
      </c>
      <c r="H15" s="28">
        <f t="shared" si="1"/>
        <v>0.8706086069319432</v>
      </c>
    </row>
    <row r="16" spans="1:8" ht="14.25">
      <c r="A16" s="27" t="s">
        <v>47</v>
      </c>
      <c r="B16" s="18">
        <f>B6+B11</f>
        <v>356.88008791000004</v>
      </c>
      <c r="C16" s="18">
        <f>SUM(C17:C21)</f>
        <v>308.121388837</v>
      </c>
      <c r="D16" s="28">
        <f t="shared" si="0"/>
        <v>0.15824509702828196</v>
      </c>
      <c r="E16" s="28">
        <f>(B16-'[1]上月'!B12)/'[1]上月'!B12</f>
        <v>0.5893556140190755</v>
      </c>
      <c r="F16" s="18">
        <f>F6+F11</f>
        <v>907.836701858</v>
      </c>
      <c r="G16" s="18">
        <f>G6+G11</f>
        <v>948.3494803240001</v>
      </c>
      <c r="H16" s="28">
        <f t="shared" si="1"/>
        <v>-0.04271924992478412</v>
      </c>
    </row>
    <row r="17" spans="1:8" ht="14.25">
      <c r="A17" s="30" t="s">
        <v>48</v>
      </c>
      <c r="B17" s="18">
        <f>B7+B12</f>
        <v>226.88638584</v>
      </c>
      <c r="C17" s="18">
        <f>C7+C12</f>
        <v>202.77676545999998</v>
      </c>
      <c r="D17" s="28">
        <f>(B17-C17)/C17</f>
        <v>0.11889735160390415</v>
      </c>
      <c r="E17" s="28">
        <f>(B17-'[1]上月'!B13)/'[1]上月'!B13</f>
        <v>0.6647060643400172</v>
      </c>
      <c r="F17" s="18">
        <f>F7+F12</f>
        <v>576.24356355</v>
      </c>
      <c r="G17" s="18">
        <f>G7+G12</f>
        <v>598.41999323</v>
      </c>
      <c r="H17" s="28">
        <f t="shared" si="1"/>
        <v>-0.03705830341713977</v>
      </c>
    </row>
    <row r="18" spans="1:8" ht="14.25">
      <c r="A18" s="30" t="s">
        <v>49</v>
      </c>
      <c r="B18" s="18">
        <f>B13</f>
        <v>59.0102643</v>
      </c>
      <c r="C18" s="18">
        <f>C13</f>
        <v>34.52890444</v>
      </c>
      <c r="D18" s="28">
        <f t="shared" si="0"/>
        <v>0.7090106175404621</v>
      </c>
      <c r="E18" s="28">
        <f>(B18-'[1]上月'!B14)/'[1]上月'!B14</f>
        <v>0.6413936439847306</v>
      </c>
      <c r="F18" s="18">
        <f>F13</f>
        <v>144.34558196</v>
      </c>
      <c r="G18" s="18">
        <f>G13</f>
        <v>167.70622236000003</v>
      </c>
      <c r="H18" s="28">
        <f t="shared" si="1"/>
        <v>-0.13929501285798337</v>
      </c>
    </row>
    <row r="19" spans="1:8" ht="14.25">
      <c r="A19" s="30" t="s">
        <v>50</v>
      </c>
      <c r="B19" s="18">
        <f>B8+B14</f>
        <v>29.569580136</v>
      </c>
      <c r="C19" s="18">
        <f>C8+C14</f>
        <v>30.7996125</v>
      </c>
      <c r="D19" s="28">
        <f>(B19-C19)/C19</f>
        <v>-0.03993661816362136</v>
      </c>
      <c r="E19" s="28">
        <f>(B19-'[1]上月'!B15)/'[1]上月'!B15</f>
        <v>0.3093552796078675</v>
      </c>
      <c r="F19" s="18">
        <f>F8+F14</f>
        <v>76.62239861</v>
      </c>
      <c r="G19" s="18">
        <f>G8+G14</f>
        <v>77.38647329</v>
      </c>
      <c r="H19" s="28">
        <f>(F19-G19)/G19</f>
        <v>-0.009873491419316663</v>
      </c>
    </row>
    <row r="20" spans="1:8" ht="14.25">
      <c r="A20" s="30" t="s">
        <v>51</v>
      </c>
      <c r="B20" s="18">
        <f>B9+B15</f>
        <v>41.063280634</v>
      </c>
      <c r="C20" s="18">
        <f>C9+C15</f>
        <v>39.61020443700001</v>
      </c>
      <c r="D20" s="28">
        <f>(B20-C20)/C20</f>
        <v>0.0366843902386596</v>
      </c>
      <c r="E20" s="28">
        <f>(B20-'[1]上月'!B16)/'[1]上月'!B16</f>
        <v>0.38889817882646893</v>
      </c>
      <c r="F20" s="18">
        <f>F9+F15</f>
        <v>109.888353738</v>
      </c>
      <c r="G20" s="18">
        <f>G9+G15</f>
        <v>103.43935544400001</v>
      </c>
      <c r="H20" s="28">
        <f>(F20-G20)/G20</f>
        <v>0.0623456929552442</v>
      </c>
    </row>
    <row r="21" spans="1:8" ht="14.25">
      <c r="A21" s="30" t="s">
        <v>52</v>
      </c>
      <c r="B21" s="18">
        <f>B10</f>
        <v>0.350577</v>
      </c>
      <c r="C21" s="18">
        <f>C10</f>
        <v>0.405902</v>
      </c>
      <c r="D21" s="28">
        <f>(B21-C21)/C21</f>
        <v>-0.13630137323787506</v>
      </c>
      <c r="E21" s="28">
        <f>(B21-'[1]上月'!B17)/'[1]上月'!B17</f>
        <v>1.310501410381462</v>
      </c>
      <c r="F21" s="18">
        <f>F10</f>
        <v>0.736804</v>
      </c>
      <c r="G21" s="18">
        <f>G10</f>
        <v>1.397438</v>
      </c>
      <c r="H21" s="28">
        <f>(F21-G21)/G21</f>
        <v>-0.4727465547666515</v>
      </c>
    </row>
  </sheetData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0">
      <selection activeCell="P29" sqref="P29"/>
    </sheetView>
  </sheetViews>
  <sheetFormatPr defaultColWidth="9.00390625" defaultRowHeight="14.25"/>
  <sheetData>
    <row r="1" spans="1:13" ht="21">
      <c r="A1" s="31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3"/>
      <c r="B2" s="34"/>
      <c r="C2" s="35"/>
      <c r="D2" s="36"/>
      <c r="E2" s="35"/>
      <c r="F2" s="34"/>
      <c r="G2" s="35"/>
      <c r="H2" s="34"/>
      <c r="I2" s="35"/>
      <c r="J2" s="34"/>
      <c r="K2" s="35"/>
      <c r="L2" s="37" t="s">
        <v>54</v>
      </c>
      <c r="M2" s="37"/>
    </row>
    <row r="3" spans="1:13" ht="14.25">
      <c r="A3" s="25" t="s">
        <v>55</v>
      </c>
      <c r="B3" s="25" t="s">
        <v>56</v>
      </c>
      <c r="C3" s="38"/>
      <c r="D3" s="38"/>
      <c r="E3" s="38"/>
      <c r="F3" s="25" t="s">
        <v>57</v>
      </c>
      <c r="G3" s="38"/>
      <c r="H3" s="38"/>
      <c r="I3" s="38"/>
      <c r="J3" s="25" t="s">
        <v>58</v>
      </c>
      <c r="K3" s="38"/>
      <c r="L3" s="38"/>
      <c r="M3" s="38"/>
    </row>
    <row r="4" spans="1:13" ht="14.25">
      <c r="A4" s="25"/>
      <c r="B4" s="7" t="s">
        <v>59</v>
      </c>
      <c r="C4" s="8"/>
      <c r="D4" s="25" t="s">
        <v>60</v>
      </c>
      <c r="E4" s="38"/>
      <c r="F4" s="7" t="s">
        <v>59</v>
      </c>
      <c r="G4" s="8"/>
      <c r="H4" s="25" t="s">
        <v>60</v>
      </c>
      <c r="I4" s="38"/>
      <c r="J4" s="7" t="s">
        <v>59</v>
      </c>
      <c r="K4" s="8"/>
      <c r="L4" s="25" t="s">
        <v>60</v>
      </c>
      <c r="M4" s="38"/>
    </row>
    <row r="5" spans="1:13" ht="14.25">
      <c r="A5" s="25"/>
      <c r="B5" s="39" t="s">
        <v>61</v>
      </c>
      <c r="C5" s="40" t="s">
        <v>62</v>
      </c>
      <c r="D5" s="39" t="s">
        <v>63</v>
      </c>
      <c r="E5" s="40" t="s">
        <v>62</v>
      </c>
      <c r="F5" s="39" t="s">
        <v>61</v>
      </c>
      <c r="G5" s="40" t="s">
        <v>62</v>
      </c>
      <c r="H5" s="39" t="s">
        <v>63</v>
      </c>
      <c r="I5" s="40" t="s">
        <v>62</v>
      </c>
      <c r="J5" s="39" t="s">
        <v>61</v>
      </c>
      <c r="K5" s="40" t="s">
        <v>62</v>
      </c>
      <c r="L5" s="39" t="s">
        <v>63</v>
      </c>
      <c r="M5" s="40" t="s">
        <v>62</v>
      </c>
    </row>
    <row r="6" spans="1:13" ht="14.25">
      <c r="A6" s="25"/>
      <c r="B6" s="39"/>
      <c r="C6" s="41" t="s">
        <v>64</v>
      </c>
      <c r="D6" s="39"/>
      <c r="E6" s="41" t="s">
        <v>64</v>
      </c>
      <c r="F6" s="39"/>
      <c r="G6" s="41" t="s">
        <v>64</v>
      </c>
      <c r="H6" s="39"/>
      <c r="I6" s="41" t="s">
        <v>64</v>
      </c>
      <c r="J6" s="39"/>
      <c r="K6" s="41" t="s">
        <v>64</v>
      </c>
      <c r="L6" s="39"/>
      <c r="M6" s="41" t="s">
        <v>64</v>
      </c>
    </row>
    <row r="7" spans="1:13" ht="14.25">
      <c r="A7" s="12" t="s">
        <v>65</v>
      </c>
      <c r="B7" s="42">
        <v>45014.24</v>
      </c>
      <c r="C7" s="43">
        <f>(B7-'[2]与15年同期销量比较'!B4)/'[2]与15年同期销量比较'!B4*100</f>
        <v>5.504391695915337</v>
      </c>
      <c r="D7" s="44">
        <v>112750.73</v>
      </c>
      <c r="E7" s="43">
        <f>(D7-'[2]与15年同期销量比较'!C4)/'[2]与15年同期销量比较'!C4*100</f>
        <v>-10.462601602450974</v>
      </c>
      <c r="F7" s="44">
        <v>48888.5546</v>
      </c>
      <c r="G7" s="43">
        <f>(F7-'[2]与15年同期销量比较'!D4)/'[2]与15年同期销量比较'!D4*100</f>
        <v>19.501741079892536</v>
      </c>
      <c r="H7" s="44">
        <v>118173.9132</v>
      </c>
      <c r="I7" s="43">
        <f>(H7-'[2]与15年同期销量比较'!E4)/'[2]与15年同期销量比较'!E4*100</f>
        <v>-23.39083027083619</v>
      </c>
      <c r="J7" s="45">
        <f>B7+F7</f>
        <v>93902.7946</v>
      </c>
      <c r="K7" s="43">
        <f>(J7-'[2]与15年同期销量比较'!F4)/'[2]与15年同期销量比较'!F4*100</f>
        <v>12.356067082893983</v>
      </c>
      <c r="L7" s="45">
        <f>D7+H7</f>
        <v>230924.6432</v>
      </c>
      <c r="M7" s="43">
        <f>(L7-'[2]与15年同期销量比较'!I4)/'[2]与15年同期销量比较'!I4*100</f>
        <v>-17.580315888060216</v>
      </c>
    </row>
    <row r="8" spans="1:13" ht="14.25">
      <c r="A8" s="12" t="s">
        <v>66</v>
      </c>
      <c r="B8" s="42">
        <v>40905.02</v>
      </c>
      <c r="C8" s="43">
        <f>(B8-'[2]与15年同期销量比较'!B5)/'[2]与15年同期销量比较'!B5*100</f>
        <v>20.571373325103632</v>
      </c>
      <c r="D8" s="44">
        <v>95777.42</v>
      </c>
      <c r="E8" s="43">
        <f>(D8-'[2]与15年同期销量比较'!C5)/'[2]与15年同期销量比较'!C5*100</f>
        <v>-13.65086892393355</v>
      </c>
      <c r="F8" s="44">
        <v>25420.3126</v>
      </c>
      <c r="G8" s="43">
        <f>(F8-'[2]与15年同期销量比较'!D5)/'[2]与15年同期销量比较'!D5*100</f>
        <v>9.990947709207083</v>
      </c>
      <c r="H8" s="44">
        <v>62616.7544</v>
      </c>
      <c r="I8" s="43">
        <f>(H8-'[2]与15年同期销量比较'!E5)/'[2]与15年同期销量比较'!E5*100</f>
        <v>-69.10203929965608</v>
      </c>
      <c r="J8" s="45">
        <f>B8+F8</f>
        <v>66325.3326</v>
      </c>
      <c r="K8" s="43">
        <f>(J8-'[2]与15年同期销量比较'!F5)/'[2]与15年同期销量比较'!F5*100</f>
        <v>16.28422558960014</v>
      </c>
      <c r="L8" s="45">
        <f>D8+H8</f>
        <v>158394.1744</v>
      </c>
      <c r="M8" s="43">
        <f>(L8-'[2]与15年同期销量比较'!I5)/'[2]与15年同期销量比较'!I5*100</f>
        <v>-49.48769003024909</v>
      </c>
    </row>
    <row r="9" spans="1:13" ht="14.25">
      <c r="A9" s="12" t="s">
        <v>67</v>
      </c>
      <c r="B9" s="42">
        <v>59221.04</v>
      </c>
      <c r="C9" s="43">
        <f>(B9-'[2]与15年同期销量比较'!B6)/'[2]与15年同期销量比较'!B6*100</f>
        <v>-26.99655131946301</v>
      </c>
      <c r="D9" s="44">
        <v>155269.21</v>
      </c>
      <c r="E9" s="43">
        <f>(D9-'[2]与15年同期销量比较'!C6)/'[2]与15年同期销量比较'!C6*100</f>
        <v>-18.80124889931126</v>
      </c>
      <c r="F9" s="44">
        <v>103883.8302</v>
      </c>
      <c r="G9" s="43">
        <f>(F9-'[2]与15年同期销量比较'!D6)/'[2]与15年同期销量比较'!D6*100</f>
        <v>33.96659514973822</v>
      </c>
      <c r="H9" s="44">
        <v>253331.5954</v>
      </c>
      <c r="I9" s="43">
        <f>(H9-'[2]与15年同期销量比较'!E6)/'[2]与15年同期销量比较'!E6*100</f>
        <v>23.676323718266868</v>
      </c>
      <c r="J9" s="45">
        <f aca="true" t="shared" si="0" ref="J9:J38">B9+F9</f>
        <v>163104.8702</v>
      </c>
      <c r="K9" s="43">
        <f>(J9-'[2]与15年同期销量比较'!F6)/'[2]与15年同期销量比较'!F6*100</f>
        <v>2.79797050344117</v>
      </c>
      <c r="L9" s="45">
        <f aca="true" t="shared" si="1" ref="L9:L38">D9+H9</f>
        <v>408600.80539999995</v>
      </c>
      <c r="M9" s="43">
        <f>(L9-'[2]与15年同期销量比较'!I6)/'[2]与15年同期销量比较'!I6*100</f>
        <v>3.167554322198636</v>
      </c>
    </row>
    <row r="10" spans="1:13" ht="14.25">
      <c r="A10" s="12" t="s">
        <v>68</v>
      </c>
      <c r="B10" s="42">
        <v>38171.31</v>
      </c>
      <c r="C10" s="43">
        <f>(B10-'[2]与15年同期销量比较'!B7)/'[2]与15年同期销量比较'!B7*100</f>
        <v>-0.4171015822884827</v>
      </c>
      <c r="D10" s="44">
        <v>103892.37</v>
      </c>
      <c r="E10" s="43">
        <f>(D10-'[2]与15年同期销量比较'!C7)/'[2]与15年同期销量比较'!C7*100</f>
        <v>1.918264181928141</v>
      </c>
      <c r="F10" s="44">
        <v>19206.7294</v>
      </c>
      <c r="G10" s="43">
        <f>(F10-'[2]与15年同期销量比较'!D7)/'[2]与15年同期销量比较'!D7*100</f>
        <v>-2.0179390555646175</v>
      </c>
      <c r="H10" s="44">
        <v>45769.8602</v>
      </c>
      <c r="I10" s="43">
        <f>(H10-'[2]与15年同期销量比较'!E7)/'[2]与15年同期销量比较'!E7*100</f>
        <v>2.784101266233047</v>
      </c>
      <c r="J10" s="45">
        <f t="shared" si="0"/>
        <v>57378.039399999994</v>
      </c>
      <c r="K10" s="43">
        <f>(J10-'[2]与15年同期销量比较'!F7)/'[2]与15年同期销量比较'!F7*100</f>
        <v>-0.958758706884364</v>
      </c>
      <c r="L10" s="45">
        <f t="shared" si="1"/>
        <v>149662.2302</v>
      </c>
      <c r="M10" s="43">
        <f>(L10-'[2]与15年同期销量比较'!I7)/'[2]与15年同期销量比较'!I7*100</f>
        <v>2.1815029804191957</v>
      </c>
    </row>
    <row r="11" spans="1:13" ht="14.25">
      <c r="A11" s="12" t="s">
        <v>69</v>
      </c>
      <c r="B11" s="42">
        <v>74526.05</v>
      </c>
      <c r="C11" s="43">
        <f>(B11-'[2]与15年同期销量比较'!B8)/'[2]与15年同期销量比较'!B8*100</f>
        <v>54.43364937994287</v>
      </c>
      <c r="D11" s="44">
        <v>160369.22</v>
      </c>
      <c r="E11" s="43">
        <f>(D11-'[2]与15年同期销量比较'!C8)/'[2]与15年同期销量比较'!C8*100</f>
        <v>0.641164589048562</v>
      </c>
      <c r="F11" s="44">
        <v>48965.5192</v>
      </c>
      <c r="G11" s="43">
        <f>(F11-'[2]与15年同期销量比较'!D8)/'[2]与15年同期销量比较'!D8*100</f>
        <v>45.584954501415595</v>
      </c>
      <c r="H11" s="44">
        <v>109502.2478</v>
      </c>
      <c r="I11" s="43">
        <f>(H11-'[2]与15年同期销量比较'!E8)/'[2]与15年同期销量比较'!E8*100</f>
        <v>24.870685005157082</v>
      </c>
      <c r="J11" s="45">
        <f t="shared" si="0"/>
        <v>123491.5692</v>
      </c>
      <c r="K11" s="43">
        <f>(J11-'[2]与15年同期销量比较'!F8)/'[2]与15年同期销量比较'!F8*100</f>
        <v>50.79939454073662</v>
      </c>
      <c r="L11" s="45">
        <f t="shared" si="1"/>
        <v>269871.4678</v>
      </c>
      <c r="M11" s="43">
        <f>(L11-'[2]与15年同期销量比较'!I8)/'[2]与15年同期销量比较'!I8*100</f>
        <v>9.241986944984426</v>
      </c>
    </row>
    <row r="12" spans="1:13" ht="14.25">
      <c r="A12" s="12" t="s">
        <v>70</v>
      </c>
      <c r="B12" s="42">
        <v>105707.26</v>
      </c>
      <c r="C12" s="43">
        <f>(B12-'[2]与15年同期销量比较'!B9)/'[2]与15年同期销量比较'!B9*100</f>
        <v>2.4523687357393085</v>
      </c>
      <c r="D12" s="44">
        <v>278424.83</v>
      </c>
      <c r="E12" s="43">
        <f>(D12-'[2]与15年同期销量比较'!C9)/'[2]与15年同期销量比较'!C9*100</f>
        <v>2.0508260889756227</v>
      </c>
      <c r="F12" s="44">
        <v>53109.9315</v>
      </c>
      <c r="G12" s="43">
        <f>(F12-'[2]与15年同期销量比较'!D9)/'[2]与15年同期销量比较'!D9*100</f>
        <v>23.110123874767144</v>
      </c>
      <c r="H12" s="44">
        <v>138840.7457</v>
      </c>
      <c r="I12" s="43">
        <f>(H12-'[2]与15年同期销量比较'!E9)/'[2]与15年同期销量比较'!E9*100</f>
        <v>12.346636174962947</v>
      </c>
      <c r="J12" s="45">
        <f t="shared" si="0"/>
        <v>158817.1915</v>
      </c>
      <c r="K12" s="43">
        <f>(J12-'[2]与15年同期销量比较'!F9)/'[2]与15年同期销量比较'!F9*100</f>
        <v>8.543105490249992</v>
      </c>
      <c r="L12" s="45">
        <f t="shared" si="1"/>
        <v>417265.57570000004</v>
      </c>
      <c r="M12" s="43">
        <f>(L12-'[2]与15年同期销量比较'!I9)/'[2]与15年同期销量比较'!I9*100</f>
        <v>5.2605712493524335</v>
      </c>
    </row>
    <row r="13" spans="1:13" ht="14.25">
      <c r="A13" s="12" t="s">
        <v>71</v>
      </c>
      <c r="B13" s="42">
        <v>34417.99</v>
      </c>
      <c r="C13" s="43">
        <f>(B13-'[2]与15年同期销量比较'!B10)/'[2]与15年同期销量比较'!B10*100</f>
        <v>-0.9528877142465019</v>
      </c>
      <c r="D13" s="44">
        <v>88570.77</v>
      </c>
      <c r="E13" s="43">
        <f>(D13-'[2]与15年同期销量比较'!C10)/'[2]与15年同期销量比较'!C10*100</f>
        <v>-6.206597631284471</v>
      </c>
      <c r="F13" s="44">
        <v>37180.6631</v>
      </c>
      <c r="G13" s="43">
        <f>(F13-'[2]与15年同期销量比较'!D10)/'[2]与15年同期销量比较'!D10*100</f>
        <v>3.2680344830314842</v>
      </c>
      <c r="H13" s="44">
        <v>96029.2202</v>
      </c>
      <c r="I13" s="43">
        <f>(H13-'[2]与15年同期销量比较'!E10)/'[2]与15年同期销量比较'!E10*100</f>
        <v>1.1214669193571887</v>
      </c>
      <c r="J13" s="45">
        <f t="shared" si="0"/>
        <v>71598.6531</v>
      </c>
      <c r="K13" s="43">
        <f>(J13-'[2]与15年同期销量比较'!F10)/'[2]与15年同期销量比较'!F10*100</f>
        <v>1.1950060393566702</v>
      </c>
      <c r="L13" s="45">
        <f t="shared" si="1"/>
        <v>184599.9902</v>
      </c>
      <c r="M13" s="43">
        <f>(L13-'[2]与15年同期销量比较'!I10)/'[2]与15年同期销量比较'!I10*100</f>
        <v>-2.5322644911771266</v>
      </c>
    </row>
    <row r="14" spans="1:13" ht="14.25">
      <c r="A14" s="12" t="s">
        <v>72</v>
      </c>
      <c r="B14" s="42">
        <v>55599.8</v>
      </c>
      <c r="C14" s="43">
        <f>(B14-'[2]与15年同期销量比较'!B11)/'[2]与15年同期销量比较'!B11*100</f>
        <v>14.953688589750943</v>
      </c>
      <c r="D14" s="44">
        <v>136963</v>
      </c>
      <c r="E14" s="43">
        <f>(D14-'[2]与15年同期销量比较'!C11)/'[2]与15年同期销量比较'!C11*100</f>
        <v>-0.49432083194689624</v>
      </c>
      <c r="F14" s="44">
        <v>49619.5565</v>
      </c>
      <c r="G14" s="43">
        <f>(F14-'[2]与15年同期销量比较'!D11)/'[2]与15年同期销量比较'!D11*100</f>
        <v>-0.06759092216113421</v>
      </c>
      <c r="H14" s="44">
        <v>127264.9111</v>
      </c>
      <c r="I14" s="43">
        <f>(H14-'[2]与15年同期销量比较'!E11)/'[2]与15年同期销量比较'!E11*100</f>
        <v>-40.73035526104103</v>
      </c>
      <c r="J14" s="45">
        <f t="shared" si="0"/>
        <v>105219.3565</v>
      </c>
      <c r="K14" s="43">
        <f>(J14-'[2]与15年同期销量比较'!F11)/'[2]与15年同期销量比较'!F11*100</f>
        <v>7.344512163163021</v>
      </c>
      <c r="L14" s="45">
        <f t="shared" si="1"/>
        <v>264227.9111</v>
      </c>
      <c r="M14" s="43">
        <f>(L14-'[2]与15年同期销量比较'!I11)/'[2]与15年同期销量比较'!I11*100</f>
        <v>-25.013074130501277</v>
      </c>
    </row>
    <row r="15" spans="1:13" ht="14.25">
      <c r="A15" s="12" t="s">
        <v>73</v>
      </c>
      <c r="B15" s="42">
        <v>39334.32</v>
      </c>
      <c r="C15" s="43">
        <f>(B15-'[2]与15年同期销量比较'!B12)/'[2]与15年同期销量比较'!B12*100</f>
        <v>14.745027386422768</v>
      </c>
      <c r="D15" s="44">
        <v>99613.48</v>
      </c>
      <c r="E15" s="43">
        <f>(D15-'[2]与15年同期销量比较'!C12)/'[2]与15年同期销量比较'!C12*100</f>
        <v>-18.835852978822203</v>
      </c>
      <c r="F15" s="44">
        <v>26904.0237</v>
      </c>
      <c r="G15" s="43">
        <f>(F15-'[2]与15年同期销量比较'!D12)/'[2]与15年同期销量比较'!D12*100</f>
        <v>16.750368573307203</v>
      </c>
      <c r="H15" s="44">
        <v>70442.3057</v>
      </c>
      <c r="I15" s="43">
        <f>(H15-'[2]与15年同期销量比较'!E12)/'[2]与15年同期销量比较'!E12*100</f>
        <v>-54.68187100687712</v>
      </c>
      <c r="J15" s="45">
        <f t="shared" si="0"/>
        <v>66238.3437</v>
      </c>
      <c r="K15" s="43">
        <f>(J15-'[2]与15年同期销量比较'!F12)/'[2]与15年同期销量比较'!F12*100</f>
        <v>15.551170475140829</v>
      </c>
      <c r="L15" s="45">
        <f t="shared" si="1"/>
        <v>170055.7857</v>
      </c>
      <c r="M15" s="43">
        <f>(L15-'[2]与15年同期销量比较'!I12)/'[2]与15年同期销量比较'!I12*100</f>
        <v>-38.86633953207668</v>
      </c>
    </row>
    <row r="16" spans="1:13" ht="14.25">
      <c r="A16" s="12" t="s">
        <v>74</v>
      </c>
      <c r="B16" s="42">
        <v>124471.91</v>
      </c>
      <c r="C16" s="43">
        <f>(B16-'[2]与15年同期销量比较'!B13)/'[2]与15年同期销量比较'!B13*100</f>
        <v>6.079008601327087</v>
      </c>
      <c r="D16" s="44">
        <v>329167.07</v>
      </c>
      <c r="E16" s="43">
        <f>(D16-'[2]与15年同期销量比较'!C13)/'[2]与15年同期销量比较'!C13*100</f>
        <v>3.890304723514472</v>
      </c>
      <c r="F16" s="44">
        <v>154555.38525999998</v>
      </c>
      <c r="G16" s="43">
        <f>(F16-'[2]与15年同期销量比较'!D13)/'[2]与15年同期销量比较'!D13*100</f>
        <v>11.21756485483339</v>
      </c>
      <c r="H16" s="44">
        <v>390267.442568</v>
      </c>
      <c r="I16" s="43">
        <f>(H16-'[2]与15年同期销量比较'!E13)/'[2]与15年同期销量比较'!E13*100</f>
        <v>14.529599951771822</v>
      </c>
      <c r="J16" s="45">
        <f t="shared" si="0"/>
        <v>279027.29526</v>
      </c>
      <c r="K16" s="43">
        <f>(J16-'[2]与15年同期销量比较'!F13)/'[2]与15年同期销量比较'!F13*100</f>
        <v>8.865090140938216</v>
      </c>
      <c r="L16" s="45">
        <f t="shared" si="1"/>
        <v>719434.512568</v>
      </c>
      <c r="M16" s="43">
        <f>(L16-'[2]与15年同期销量比较'!I13)/'[2]与15年同期销量比较'!I13*100</f>
        <v>9.403419947704563</v>
      </c>
    </row>
    <row r="17" spans="1:13" ht="14.25">
      <c r="A17" s="12" t="s">
        <v>75</v>
      </c>
      <c r="B17" s="42">
        <v>135835.63</v>
      </c>
      <c r="C17" s="43">
        <f>(B17-'[2]与15年同期销量比较'!B14)/'[2]与15年同期销量比较'!B14*100</f>
        <v>7.000401973363887</v>
      </c>
      <c r="D17" s="44">
        <v>354698.45</v>
      </c>
      <c r="E17" s="43">
        <f>(D17-'[2]与15年同期销量比较'!C14)/'[2]与15年同期销量比较'!C14*100</f>
        <v>3.157946994906016</v>
      </c>
      <c r="F17" s="44">
        <v>92842.9406</v>
      </c>
      <c r="G17" s="43">
        <f>(F17-'[2]与15年同期销量比较'!D14)/'[2]与15年同期销量比较'!D14*100</f>
        <v>0.3246767438200651</v>
      </c>
      <c r="H17" s="44">
        <v>259829.7453</v>
      </c>
      <c r="I17" s="43">
        <f>(H17-'[2]与15年同期销量比较'!E14)/'[2]与15年同期销量比较'!E14*100</f>
        <v>-5.03135246605998</v>
      </c>
      <c r="J17" s="45">
        <f t="shared" si="0"/>
        <v>228678.5706</v>
      </c>
      <c r="K17" s="43">
        <f>(J17-'[2]与15年同期销量比较'!F14)/'[2]与15年同期销量比较'!F14*100</f>
        <v>4.185764375385732</v>
      </c>
      <c r="L17" s="45">
        <f t="shared" si="1"/>
        <v>614528.1953</v>
      </c>
      <c r="M17" s="43">
        <f>(L17-'[2]与15年同期销量比较'!I14)/'[2]与15年同期销量比较'!I14*100</f>
        <v>-0.47085947309828335</v>
      </c>
    </row>
    <row r="18" spans="1:13" ht="14.25">
      <c r="A18" s="12" t="s">
        <v>76</v>
      </c>
      <c r="B18" s="42">
        <v>70058.4</v>
      </c>
      <c r="C18" s="43">
        <f>(B18-'[2]与15年同期销量比较'!B15)/'[2]与15年同期销量比较'!B15*100</f>
        <v>22.10397305355094</v>
      </c>
      <c r="D18" s="44">
        <v>166987.02</v>
      </c>
      <c r="E18" s="43">
        <f>(D18-'[2]与15年同期销量比较'!C15)/'[2]与15年同期销量比较'!C15*100</f>
        <v>4.273171986676975</v>
      </c>
      <c r="F18" s="44">
        <v>50080.8413</v>
      </c>
      <c r="G18" s="43">
        <f>(F18-'[2]与15年同期销量比较'!D15)/'[2]与15年同期销量比较'!D15*100</f>
        <v>68.14772723625234</v>
      </c>
      <c r="H18" s="44">
        <v>120679.5263</v>
      </c>
      <c r="I18" s="43">
        <f>(H18-'[2]与15年同期销量比较'!E15)/'[2]与15年同期销量比较'!E15*100</f>
        <v>4.851342706733787</v>
      </c>
      <c r="J18" s="45">
        <f t="shared" si="0"/>
        <v>120139.2413</v>
      </c>
      <c r="K18" s="43">
        <f>(J18-'[2]与15年同期销量比较'!F15)/'[2]与15年同期销量比较'!F15*100</f>
        <v>37.83781716442235</v>
      </c>
      <c r="L18" s="45">
        <f t="shared" si="1"/>
        <v>287666.5463</v>
      </c>
      <c r="M18" s="43">
        <f>(L18-'[2]与15年同期销量比较'!I15)/'[2]与15年同期销量比较'!I15*100</f>
        <v>4.514943274902571</v>
      </c>
    </row>
    <row r="19" spans="1:13" ht="14.25">
      <c r="A19" s="12" t="s">
        <v>77</v>
      </c>
      <c r="B19" s="42">
        <v>55446.12</v>
      </c>
      <c r="C19" s="43">
        <f>(B19-'[2]与15年同期销量比较'!B16)/'[2]与15年同期销量比较'!B16*100</f>
        <v>31.186565555639433</v>
      </c>
      <c r="D19" s="44">
        <v>125313.13</v>
      </c>
      <c r="E19" s="43">
        <f>(D19-'[2]与15年同期销量比较'!C16)/'[2]与15年同期销量比较'!C16*100</f>
        <v>13.157359117143615</v>
      </c>
      <c r="F19" s="44">
        <v>83634.5371</v>
      </c>
      <c r="G19" s="43">
        <f>(F19-'[2]与15年同期销量比较'!D16)/'[2]与15年同期销量比较'!D16*100</f>
        <v>27.453818041710125</v>
      </c>
      <c r="H19" s="44">
        <v>202102.9633</v>
      </c>
      <c r="I19" s="43">
        <f>(H19-'[2]与15年同期销量比较'!E16)/'[2]与15年同期销量比较'!E16*100</f>
        <v>24.253725941725072</v>
      </c>
      <c r="J19" s="45">
        <f t="shared" si="0"/>
        <v>139080.6571</v>
      </c>
      <c r="K19" s="43">
        <f>(J19-'[2]与15年同期销量比较'!F16)/'[2]与15年同期销量比较'!F16*100</f>
        <v>28.916167147845297</v>
      </c>
      <c r="L19" s="45">
        <f t="shared" si="1"/>
        <v>327416.0933</v>
      </c>
      <c r="M19" s="43">
        <f>(L19-'[2]与15年同期销量比较'!I16)/'[2]与15年同期销量比较'!I16*100</f>
        <v>19.759004969070425</v>
      </c>
    </row>
    <row r="20" spans="1:13" ht="14.25">
      <c r="A20" s="12" t="s">
        <v>78</v>
      </c>
      <c r="B20" s="42">
        <v>23762.38</v>
      </c>
      <c r="C20" s="43">
        <f>(B20-'[2]与15年同期销量比较'!B17)/'[2]与15年同期销量比较'!B17*100</f>
        <v>9.012994460437435</v>
      </c>
      <c r="D20" s="44">
        <v>64079.68</v>
      </c>
      <c r="E20" s="43">
        <f>(D20-'[2]与15年同期销量比较'!C17)/'[2]与15年同期销量比较'!C17*100</f>
        <v>-49.34465906405885</v>
      </c>
      <c r="F20" s="44">
        <v>26019.8032</v>
      </c>
      <c r="G20" s="43">
        <f>(F20-'[2]与15年同期销量比较'!D17)/'[2]与15年同期销量比较'!D17*100</f>
        <v>20.193614438205913</v>
      </c>
      <c r="H20" s="44">
        <v>63077.4982</v>
      </c>
      <c r="I20" s="43">
        <f>(H20-'[2]与15年同期销量比较'!E17)/'[2]与15年同期销量比较'!E17*100</f>
        <v>-74.10577575570294</v>
      </c>
      <c r="J20" s="45">
        <f t="shared" si="0"/>
        <v>49782.1832</v>
      </c>
      <c r="K20" s="43">
        <f>(J20-'[2]与15年同期销量比较'!F17)/'[2]与15年同期销量比较'!F17*100</f>
        <v>14.584066719951355</v>
      </c>
      <c r="L20" s="45">
        <f t="shared" si="1"/>
        <v>127157.1782</v>
      </c>
      <c r="M20" s="43">
        <f>(L20-'[2]与15年同期销量比较'!I17)/'[2]与15年同期销量比较'!I17*100</f>
        <v>-65.642306063645</v>
      </c>
    </row>
    <row r="21" spans="1:13" ht="14.25">
      <c r="A21" s="12" t="s">
        <v>79</v>
      </c>
      <c r="B21" s="42">
        <v>131638.13</v>
      </c>
      <c r="C21" s="43">
        <f>(B21-'[2]与15年同期销量比较'!B18)/'[2]与15年同期销量比较'!B18*100</f>
        <v>-0.09921160431985325</v>
      </c>
      <c r="D21" s="44">
        <v>354226.13</v>
      </c>
      <c r="E21" s="43">
        <f>(D21-'[2]与15年同期销量比较'!C18)/'[2]与15年同期销量比较'!C18*100</f>
        <v>0.7841320460395271</v>
      </c>
      <c r="F21" s="44">
        <v>158971.0864</v>
      </c>
      <c r="G21" s="43">
        <f>(F21-'[2]与15年同期销量比较'!D18)/'[2]与15年同期销量比较'!D18*100</f>
        <v>29.0163850476487</v>
      </c>
      <c r="H21" s="44">
        <v>375103.5381</v>
      </c>
      <c r="I21" s="43">
        <f>(H21-'[2]与15年同期销量比较'!E18)/'[2]与15年同期销量比较'!E18*100</f>
        <v>-27.43172262603385</v>
      </c>
      <c r="J21" s="45">
        <f t="shared" si="0"/>
        <v>290609.21640000003</v>
      </c>
      <c r="K21" s="43">
        <f>(J21-'[2]与15年同期销量比较'!F18)/'[2]与15年同期销量比较'!F18*100</f>
        <v>13.970383284797276</v>
      </c>
      <c r="L21" s="45">
        <f t="shared" si="1"/>
        <v>729329.6681</v>
      </c>
      <c r="M21" s="43">
        <f>(L21-'[2]与15年同期销量比较'!I18)/'[2]与15年同期销量比较'!I18*100</f>
        <v>-16.01140812934312</v>
      </c>
    </row>
    <row r="22" spans="1:13" ht="14.25">
      <c r="A22" s="12" t="s">
        <v>80</v>
      </c>
      <c r="B22" s="42">
        <v>56136.66</v>
      </c>
      <c r="C22" s="43">
        <f>(B22-'[2]与15年同期销量比较'!B19)/'[2]与15年同期销量比较'!B19*100</f>
        <v>-4.120207006097451</v>
      </c>
      <c r="D22" s="44">
        <v>150411.76</v>
      </c>
      <c r="E22" s="43">
        <f>(D22-'[2]与15年同期销量比较'!C19)/'[2]与15年同期销量比较'!C19*100</f>
        <v>-3.948095156750641</v>
      </c>
      <c r="F22" s="44">
        <v>115842.0668</v>
      </c>
      <c r="G22" s="43">
        <f>(F22-'[2]与15年同期销量比较'!D19)/'[2]与15年同期销量比较'!D19*100</f>
        <v>50.14744341604859</v>
      </c>
      <c r="H22" s="44">
        <v>267439.5544</v>
      </c>
      <c r="I22" s="43">
        <f>(H22-'[2]与15年同期销量比较'!E19)/'[2]与15年同期销量比较'!E19*100</f>
        <v>38.78827151150997</v>
      </c>
      <c r="J22" s="45">
        <f t="shared" si="0"/>
        <v>171978.7268</v>
      </c>
      <c r="K22" s="43">
        <f>(J22-'[2]与15年同期销量比较'!F19)/'[2]与15年同期销量比较'!F19*100</f>
        <v>26.733380064777062</v>
      </c>
      <c r="L22" s="45">
        <f t="shared" si="1"/>
        <v>417851.31440000003</v>
      </c>
      <c r="M22" s="43">
        <f>(L22-'[2]与15年同期销量比较'!I19)/'[2]与15年同期销量比较'!I19*100</f>
        <v>19.6286533636612</v>
      </c>
    </row>
    <row r="23" spans="1:13" ht="14.25">
      <c r="A23" s="12" t="s">
        <v>81</v>
      </c>
      <c r="B23" s="42">
        <v>89458.34</v>
      </c>
      <c r="C23" s="43">
        <f>(B23-'[2]与15年同期销量比较'!B20)/'[2]与15年同期销量比较'!B20*100</f>
        <v>-0.077651805817769</v>
      </c>
      <c r="D23" s="44">
        <v>240159.02</v>
      </c>
      <c r="E23" s="43">
        <f>(D23-'[2]与15年同期销量比较'!C20)/'[2]与15年同期销量比较'!C20*100</f>
        <v>5.476610764771794</v>
      </c>
      <c r="F23" s="44">
        <v>54338.5621</v>
      </c>
      <c r="G23" s="43">
        <f>(F23-'[2]与15年同期销量比较'!D20)/'[2]与15年同期销量比较'!D20*100</f>
        <v>90.11755233135474</v>
      </c>
      <c r="H23" s="44">
        <v>123270.7279</v>
      </c>
      <c r="I23" s="43">
        <f>(H23-'[2]与15年同期销量比较'!E20)/'[2]与15年同期销量比较'!E20*100</f>
        <v>74.2705860183612</v>
      </c>
      <c r="J23" s="45">
        <f t="shared" si="0"/>
        <v>143796.9021</v>
      </c>
      <c r="K23" s="43">
        <f>(J23-'[2]与15年同期销量比较'!F20)/'[2]与15年同期销量比较'!F20*100</f>
        <v>21.7488852470437</v>
      </c>
      <c r="L23" s="45">
        <f t="shared" si="1"/>
        <v>363429.74789999996</v>
      </c>
      <c r="M23" s="43">
        <f>(L23-'[2]与15年同期销量比较'!I20)/'[2]与15年同期销量比较'!I20*100</f>
        <v>21.782768736642723</v>
      </c>
    </row>
    <row r="24" spans="1:13" ht="14.25">
      <c r="A24" s="12" t="s">
        <v>82</v>
      </c>
      <c r="B24" s="42">
        <v>81834.98</v>
      </c>
      <c r="C24" s="43">
        <f>(B24-'[2]与15年同期销量比较'!B21)/'[2]与15年同期销量比较'!B21*100</f>
        <v>12.836691823457109</v>
      </c>
      <c r="D24" s="44">
        <v>213006.43</v>
      </c>
      <c r="E24" s="43">
        <f>(D24-'[2]与15年同期销量比较'!C21)/'[2]与15年同期销量比较'!C21*100</f>
        <v>13.075400382331948</v>
      </c>
      <c r="F24" s="44">
        <v>35162.7531</v>
      </c>
      <c r="G24" s="43">
        <f>(F24-'[2]与15年同期销量比较'!D21)/'[2]与15年同期销量比较'!D21*100</f>
        <v>43.02950437953902</v>
      </c>
      <c r="H24" s="44">
        <v>93618.0577</v>
      </c>
      <c r="I24" s="43">
        <f>(H24-'[2]与15年同期销量比较'!E21)/'[2]与15年同期销量比较'!E21*100</f>
        <v>-35.9686920570301</v>
      </c>
      <c r="J24" s="45">
        <f t="shared" si="0"/>
        <v>116997.7331</v>
      </c>
      <c r="K24" s="43">
        <f>(J24-'[2]与15年同期销量比较'!F21)/'[2]与15年同期销量比较'!F21*100</f>
        <v>20.480318512472145</v>
      </c>
      <c r="L24" s="45">
        <f t="shared" si="1"/>
        <v>306624.4877</v>
      </c>
      <c r="M24" s="43">
        <f>(L24-'[2]与15年同期销量比较'!I21)/'[2]与15年同期销量比较'!I21*100</f>
        <v>-8.356024275175661</v>
      </c>
    </row>
    <row r="25" spans="1:13" ht="14.25">
      <c r="A25" s="12" t="s">
        <v>83</v>
      </c>
      <c r="B25" s="42">
        <v>187052.86</v>
      </c>
      <c r="C25" s="43">
        <f>(B25-'[2]与15年同期销量比较'!B22)/'[2]与15年同期销量比较'!B22*100</f>
        <v>4.360308428674682</v>
      </c>
      <c r="D25" s="44">
        <v>483927.24</v>
      </c>
      <c r="E25" s="43">
        <f>(D25-'[2]与15年同期销量比较'!C22)/'[2]与15年同期销量比较'!C22*100</f>
        <v>-2.0580197974955525</v>
      </c>
      <c r="F25" s="44">
        <v>178455.691</v>
      </c>
      <c r="G25" s="43">
        <f>(F25-'[2]与15年同期销量比较'!D22)/'[2]与15年同期销量比较'!D22*100</f>
        <v>49.9492173194143</v>
      </c>
      <c r="H25" s="44">
        <v>423142.4386</v>
      </c>
      <c r="I25" s="43">
        <f>(H25-'[2]与15年同期销量比较'!E22)/'[2]与15年同期销量比较'!E22*100</f>
        <v>18.765282318251906</v>
      </c>
      <c r="J25" s="45">
        <f t="shared" si="0"/>
        <v>365508.551</v>
      </c>
      <c r="K25" s="43">
        <f>(J25-'[2]与15年同期销量比较'!F22)/'[2]与15年同期销量比较'!F22*100</f>
        <v>22.551762632516777</v>
      </c>
      <c r="L25" s="45">
        <f t="shared" si="1"/>
        <v>907069.6786</v>
      </c>
      <c r="M25" s="43">
        <f>(L25-'[2]与15年同期销量比较'!I22)/'[2]与15年同期销量比较'!I22*100</f>
        <v>6.666336836256918</v>
      </c>
    </row>
    <row r="26" spans="1:13" ht="14.25">
      <c r="A26" s="12" t="s">
        <v>84</v>
      </c>
      <c r="B26" s="42">
        <v>45120.13</v>
      </c>
      <c r="C26" s="43">
        <f>(B26-'[2]与15年同期销量比较'!B23)/'[2]与15年同期销量比较'!B23*100</f>
        <v>21.50919260713487</v>
      </c>
      <c r="D26" s="44">
        <v>117180.68</v>
      </c>
      <c r="E26" s="43">
        <f>(D26-'[2]与15年同期销量比较'!C23)/'[2]与15年同期销量比较'!C23*100</f>
        <v>-34.59060279282774</v>
      </c>
      <c r="F26" s="44">
        <v>17777.1944</v>
      </c>
      <c r="G26" s="43">
        <f>(F26-'[2]与15年同期销量比较'!D23)/'[2]与15年同期销量比较'!D23*100</f>
        <v>26.32143552903552</v>
      </c>
      <c r="H26" s="44">
        <v>52110.4647</v>
      </c>
      <c r="I26" s="43">
        <f>(H26-'[2]与15年同期销量比较'!E23)/'[2]与15年同期销量比较'!E23*100</f>
        <v>2.7451636265726296</v>
      </c>
      <c r="J26" s="45">
        <f t="shared" si="0"/>
        <v>62897.3244</v>
      </c>
      <c r="K26" s="43">
        <f>(J26-'[2]与15年同期销量比较'!F23)/'[2]与15年同期销量比较'!F23*100</f>
        <v>22.83174277231186</v>
      </c>
      <c r="L26" s="45">
        <f t="shared" si="1"/>
        <v>169291.1447</v>
      </c>
      <c r="M26" s="43">
        <f>(L26-'[2]与15年同期销量比较'!I23)/'[2]与15年同期销量比较'!I23*100</f>
        <v>-26.352816313385162</v>
      </c>
    </row>
    <row r="27" spans="1:13" ht="14.25">
      <c r="A27" s="12" t="s">
        <v>85</v>
      </c>
      <c r="B27" s="42">
        <v>15638.75</v>
      </c>
      <c r="C27" s="43">
        <f>(B27-'[2]与15年同期销量比较'!B24)/'[2]与15年同期销量比较'!B24*100</f>
        <v>4.460220118749501</v>
      </c>
      <c r="D27" s="44">
        <v>43400.73</v>
      </c>
      <c r="E27" s="43">
        <f>(D27-'[2]与15年同期销量比较'!C24)/'[2]与15年同期销量比较'!C24*100</f>
        <v>-0.009975795448720657</v>
      </c>
      <c r="F27" s="44">
        <v>9767.202440000001</v>
      </c>
      <c r="G27" s="43">
        <f>(F27-'[2]与15年同期销量比较'!D24)/'[2]与15年同期销量比较'!D24*100</f>
        <v>24.776782354839177</v>
      </c>
      <c r="H27" s="44">
        <v>26749.15508</v>
      </c>
      <c r="I27" s="43">
        <f>(H27-'[2]与15年同期销量比较'!E24)/'[2]与15年同期销量比较'!E24*100</f>
        <v>27.444850139070354</v>
      </c>
      <c r="J27" s="45">
        <f t="shared" si="0"/>
        <v>25405.95244</v>
      </c>
      <c r="K27" s="43">
        <f>(J27-'[2]与15年同期销量比较'!F24)/'[2]与15年同期销量比较'!F24*100</f>
        <v>11.435724059974978</v>
      </c>
      <c r="L27" s="45">
        <f t="shared" si="1"/>
        <v>70149.88508000001</v>
      </c>
      <c r="M27" s="43">
        <f>(L27-'[2]与15年同期销量比较'!I24)/'[2]与15年同期销量比较'!I24*100</f>
        <v>8.938765609616334</v>
      </c>
    </row>
    <row r="28" spans="1:13" ht="14.25">
      <c r="A28" s="12" t="s">
        <v>86</v>
      </c>
      <c r="B28" s="42">
        <v>40486.95</v>
      </c>
      <c r="C28" s="43">
        <f>(B28-'[2]与15年同期销量比较'!B25)/'[2]与15年同期销量比较'!B25*100</f>
        <v>2.048894907933563</v>
      </c>
      <c r="D28" s="44">
        <v>113489.86</v>
      </c>
      <c r="E28" s="43">
        <f>(D28-'[2]与15年同期销量比较'!C25)/'[2]与15年同期销量比较'!C25*100</f>
        <v>-19.347613847638794</v>
      </c>
      <c r="F28" s="44">
        <v>32925.8944</v>
      </c>
      <c r="G28" s="43">
        <f>(F28-'[2]与15年同期销量比较'!D25)/'[2]与15年同期销量比较'!D25*100</f>
        <v>97.25588659529441</v>
      </c>
      <c r="H28" s="44">
        <v>80880.3152</v>
      </c>
      <c r="I28" s="43">
        <f>(H28-'[2]与15年同期销量比较'!E25)/'[2]与15年同期销量比较'!E25*100</f>
        <v>3.290949991541736</v>
      </c>
      <c r="J28" s="45">
        <f t="shared" si="0"/>
        <v>73412.8444</v>
      </c>
      <c r="K28" s="43">
        <f>(J28-'[2]与15年同期销量比较'!F25)/'[2]与15年同期销量比较'!F25*100</f>
        <v>30.243039512417052</v>
      </c>
      <c r="L28" s="45">
        <f t="shared" si="1"/>
        <v>194370.1752</v>
      </c>
      <c r="M28" s="43">
        <f>(L28-'[2]与15年同期销量比较'!I25)/'[2]与15年同期销量比较'!I25*100</f>
        <v>-11.253874562534213</v>
      </c>
    </row>
    <row r="29" spans="1:13" ht="14.25">
      <c r="A29" s="12" t="s">
        <v>87</v>
      </c>
      <c r="B29" s="42">
        <v>82947.93</v>
      </c>
      <c r="C29" s="43">
        <f>(B29-'[2]与15年同期销量比较'!B26)/'[2]与15年同期销量比较'!B26*100</f>
        <v>8.848423180686707</v>
      </c>
      <c r="D29" s="44">
        <v>229118.91</v>
      </c>
      <c r="E29" s="43">
        <f>(D29-'[2]与15年同期销量比较'!C26)/'[2]与15年同期销量比较'!C26*100</f>
        <v>12.906542731697904</v>
      </c>
      <c r="F29" s="44">
        <v>41475.9533</v>
      </c>
      <c r="G29" s="43">
        <f>(F29-'[2]与15年同期销量比较'!D26)/'[2]与15年同期销量比较'!D26*100</f>
        <v>2.1139622991113995</v>
      </c>
      <c r="H29" s="44">
        <v>113141.3244</v>
      </c>
      <c r="I29" s="43">
        <f>(H29-'[2]与15年同期销量比较'!E26)/'[2]与15年同期销量比较'!E26*100</f>
        <v>7.289533411483719</v>
      </c>
      <c r="J29" s="45">
        <f t="shared" si="0"/>
        <v>124423.88329999999</v>
      </c>
      <c r="K29" s="43">
        <f>(J29-'[2]与15年同期销量比较'!F26)/'[2]与15年同期销量比较'!F26*100</f>
        <v>6.506954791087673</v>
      </c>
      <c r="L29" s="45">
        <f t="shared" si="1"/>
        <v>342260.2344</v>
      </c>
      <c r="M29" s="43">
        <f>(L29-'[2]与15年同期销量比较'!I26)/'[2]与15年同期销量比较'!I26*100</f>
        <v>10.985752955820791</v>
      </c>
    </row>
    <row r="30" spans="1:13" ht="14.25">
      <c r="A30" s="12" t="s">
        <v>88</v>
      </c>
      <c r="B30" s="42">
        <v>25015.5</v>
      </c>
      <c r="C30" s="43">
        <f>(B30-'[2]与15年同期销量比较'!B27)/'[2]与15年同期销量比较'!B27*100</f>
        <v>19.375357009410006</v>
      </c>
      <c r="D30" s="44">
        <v>63668.15</v>
      </c>
      <c r="E30" s="43">
        <f>(D30-'[2]与15年同期销量比较'!C27)/'[2]与15年同期销量比较'!C27*100</f>
        <v>13.649532286544371</v>
      </c>
      <c r="F30" s="44">
        <v>29033.3323</v>
      </c>
      <c r="G30" s="43">
        <f>(F30-'[2]与15年同期销量比较'!D27)/'[2]与15年同期销量比较'!D27*100</f>
        <v>20.394687110818715</v>
      </c>
      <c r="H30" s="44">
        <v>69982.9231</v>
      </c>
      <c r="I30" s="43">
        <f>(H30-'[2]与15年同期销量比较'!E27)/'[2]与15年同期销量比较'!E27*100</f>
        <v>21.8982839316203</v>
      </c>
      <c r="J30" s="45">
        <f t="shared" si="0"/>
        <v>54048.832299999995</v>
      </c>
      <c r="K30" s="43">
        <f>(J30-'[2]与15年同期销量比较'!F27)/'[2]与15年同期销量比较'!F27*100</f>
        <v>19.920753633352824</v>
      </c>
      <c r="L30" s="45">
        <f t="shared" si="1"/>
        <v>133651.0731</v>
      </c>
      <c r="M30" s="43">
        <f>(L30-'[2]与15年同期销量比较'!I27)/'[2]与15年同期销量比较'!I27*100</f>
        <v>17.82442773267173</v>
      </c>
    </row>
    <row r="31" spans="1:13" ht="14.25">
      <c r="A31" s="12" t="s">
        <v>89</v>
      </c>
      <c r="B31" s="42">
        <v>64136.84</v>
      </c>
      <c r="C31" s="43">
        <f>(B31-'[2]与15年同期销量比较'!B28)/'[2]与15年同期销量比较'!B28*100</f>
        <v>14.974282782550578</v>
      </c>
      <c r="D31" s="44">
        <v>168560.45</v>
      </c>
      <c r="E31" s="43">
        <f>(D31-'[2]与15年同期销量比较'!C28)/'[2]与15年同期销量比较'!C28*100</f>
        <v>12.272064538947099</v>
      </c>
      <c r="F31" s="44">
        <v>60815.481</v>
      </c>
      <c r="G31" s="43">
        <f>(F31-'[2]与15年同期销量比较'!D28)/'[2]与15年同期销量比较'!D28*100</f>
        <v>18.97335913623336</v>
      </c>
      <c r="H31" s="44">
        <v>162668.8267</v>
      </c>
      <c r="I31" s="43">
        <f>(H31-'[2]与15年同期销量比较'!E28)/'[2]与15年同期销量比较'!E28*100</f>
        <v>17.830874502684143</v>
      </c>
      <c r="J31" s="45">
        <f t="shared" si="0"/>
        <v>124952.321</v>
      </c>
      <c r="K31" s="43">
        <f>(J31-'[2]与15年同期销量比较'!F28)/'[2]与15年同期销量比较'!F28*100</f>
        <v>16.88653098061023</v>
      </c>
      <c r="L31" s="45">
        <f t="shared" si="1"/>
        <v>331229.27670000005</v>
      </c>
      <c r="M31" s="43">
        <f>(L31-'[2]与15年同期销量比较'!I28)/'[2]与15年同期销量比较'!I28*100</f>
        <v>14.934937252132835</v>
      </c>
    </row>
    <row r="32" spans="1:13" ht="14.25">
      <c r="A32" s="12" t="s">
        <v>90</v>
      </c>
      <c r="B32" s="42">
        <v>10422.58</v>
      </c>
      <c r="C32" s="43">
        <f>(B32-'[2]与15年同期销量比较'!B29)/'[2]与15年同期销量比较'!B29*100</f>
        <v>70.37904039206904</v>
      </c>
      <c r="D32" s="44">
        <v>28581.9</v>
      </c>
      <c r="E32" s="43">
        <f>(D32-'[2]与15年同期销量比较'!C29)/'[2]与15年同期销量比较'!C29*100</f>
        <v>61.43341991870126</v>
      </c>
      <c r="F32" s="44">
        <v>4503.6058</v>
      </c>
      <c r="G32" s="43">
        <f>(F32-'[2]与15年同期销量比较'!D29)/'[2]与15年同期销量比较'!D29*100</f>
        <v>30.221561714678852</v>
      </c>
      <c r="H32" s="44">
        <v>10837.0012</v>
      </c>
      <c r="I32" s="43">
        <f>(H32-'[2]与15年同期销量比较'!E29)/'[2]与15年同期销量比较'!E29*100</f>
        <v>21.74027256629601</v>
      </c>
      <c r="J32" s="45">
        <f t="shared" si="0"/>
        <v>14926.1858</v>
      </c>
      <c r="K32" s="43">
        <f>(J32-'[2]与15年同期销量比较'!F29)/'[2]与15年同期销量比较'!F29*100</f>
        <v>55.875533755577486</v>
      </c>
      <c r="L32" s="45">
        <f t="shared" si="1"/>
        <v>39418.9012</v>
      </c>
      <c r="M32" s="43">
        <f>(L32-'[2]与15年同期销量比较'!I29)/'[2]与15年同期销量比较'!I29*100</f>
        <v>48.15343451427579</v>
      </c>
    </row>
    <row r="33" spans="1:13" ht="14.25">
      <c r="A33" s="12" t="s">
        <v>91</v>
      </c>
      <c r="B33" s="42">
        <v>77444.84</v>
      </c>
      <c r="C33" s="43">
        <f>(B33-'[2]与15年同期销量比较'!B30)/'[2]与15年同期销量比较'!B30*100</f>
        <v>8.344449463704695</v>
      </c>
      <c r="D33" s="44">
        <v>202328.47</v>
      </c>
      <c r="E33" s="43">
        <f>(D33-'[2]与15年同期销量比较'!C30)/'[2]与15年同期销量比较'!C30*100</f>
        <v>5.583352302264669</v>
      </c>
      <c r="F33" s="44">
        <v>40270.3493</v>
      </c>
      <c r="G33" s="43">
        <f>(F33-'[2]与15年同期销量比较'!D30)/'[2]与15年同期销量比较'!D30*100</f>
        <v>57.400277538801156</v>
      </c>
      <c r="H33" s="44">
        <v>112459.2624</v>
      </c>
      <c r="I33" s="43">
        <f>(H33-'[2]与15年同期销量比较'!E30)/'[2]与15年同期销量比较'!E30*100</f>
        <v>5.5282931659621575</v>
      </c>
      <c r="J33" s="45">
        <f t="shared" si="0"/>
        <v>117715.1893</v>
      </c>
      <c r="K33" s="43">
        <f>(J33-'[2]与15年同期销量比较'!F30)/'[2]与15年同期销量比较'!F30*100</f>
        <v>21.27474258201072</v>
      </c>
      <c r="L33" s="45">
        <f t="shared" si="1"/>
        <v>314787.7324</v>
      </c>
      <c r="M33" s="43">
        <f>(L33-'[2]与15年同期销量比较'!I30)/'[2]与15年同期销量比较'!I30*100</f>
        <v>5.56367559540484</v>
      </c>
    </row>
    <row r="34" spans="1:13" ht="14.25">
      <c r="A34" s="12" t="s">
        <v>92</v>
      </c>
      <c r="B34" s="42">
        <v>36517.51</v>
      </c>
      <c r="C34" s="43">
        <f>(B34-'[2]与15年同期销量比较'!B31)/'[2]与15年同期销量比较'!B31*100</f>
        <v>-7.09754939086487</v>
      </c>
      <c r="D34" s="44">
        <v>99343.79</v>
      </c>
      <c r="E34" s="43">
        <f>(D34-'[2]与15年同期销量比较'!C31)/'[2]与15年同期销量比较'!C31*100</f>
        <v>-11.836770952788598</v>
      </c>
      <c r="F34" s="44">
        <v>22723.2779</v>
      </c>
      <c r="G34" s="43">
        <f>(F34-'[2]与15年同期销量比较'!D31)/'[2]与15年同期销量比较'!D31*100</f>
        <v>32.57668346845394</v>
      </c>
      <c r="H34" s="44">
        <v>55422.4391</v>
      </c>
      <c r="I34" s="43">
        <f>(H34-'[2]与15年同期销量比较'!E31)/'[2]与15年同期销量比较'!E31*100</f>
        <v>15.952501476624237</v>
      </c>
      <c r="J34" s="45">
        <f t="shared" si="0"/>
        <v>59240.7879</v>
      </c>
      <c r="K34" s="43">
        <f>(J34-'[2]与15年同期销量比较'!F31)/'[2]与15年同期销量比较'!F31*100</f>
        <v>4.949225003684948</v>
      </c>
      <c r="L34" s="45">
        <f t="shared" si="1"/>
        <v>154766.2291</v>
      </c>
      <c r="M34" s="43">
        <f>(L34-'[2]与15年同期销量比较'!I31)/'[2]与15年同期销量比较'!I31*100</f>
        <v>-3.5599426144683872</v>
      </c>
    </row>
    <row r="35" spans="1:13" ht="14.25">
      <c r="A35" s="12" t="s">
        <v>93</v>
      </c>
      <c r="B35" s="42">
        <v>12071.71</v>
      </c>
      <c r="C35" s="43">
        <f>(B35-'[2]与15年同期销量比较'!B32)/'[2]与15年同期销量比较'!B32*100</f>
        <v>27.76351328467647</v>
      </c>
      <c r="D35" s="44">
        <v>31671.17</v>
      </c>
      <c r="E35" s="43">
        <f>(D35-'[2]与15年同期销量比较'!C32)/'[2]与15年同期销量比较'!C32*100</f>
        <v>22.550891372921704</v>
      </c>
      <c r="F35" s="44">
        <v>4482.6826</v>
      </c>
      <c r="G35" s="43">
        <f>(F35-'[2]与15年同期销量比较'!D32)/'[2]与15年同期销量比较'!D32*100</f>
        <v>39.03467558801286</v>
      </c>
      <c r="H35" s="44">
        <v>11389.0684</v>
      </c>
      <c r="I35" s="43">
        <f>(H35-'[2]与15年同期销量比较'!E32)/'[2]与15年同期销量比较'!E32*100</f>
        <v>-38.21076004676076</v>
      </c>
      <c r="J35" s="45">
        <f t="shared" si="0"/>
        <v>16554.3926</v>
      </c>
      <c r="K35" s="43">
        <f>(J35-'[2]与15年同期销量比较'!F32)/'[2]与15年同期销量比较'!F32*100</f>
        <v>30.631102286351485</v>
      </c>
      <c r="L35" s="45">
        <f t="shared" si="1"/>
        <v>43060.2384</v>
      </c>
      <c r="M35" s="43">
        <f>(L35-'[2]与15年同期销量比较'!I32)/'[2]与15年同期销量比较'!I32*100</f>
        <v>-2.744557996960038</v>
      </c>
    </row>
    <row r="36" spans="1:13" ht="14.25">
      <c r="A36" s="12" t="s">
        <v>94</v>
      </c>
      <c r="B36" s="42">
        <v>15079.19</v>
      </c>
      <c r="C36" s="43">
        <f>(B36-'[2]与15年同期销量比较'!B33)/'[2]与15年同期销量比较'!B33*100</f>
        <v>19.66775336325718</v>
      </c>
      <c r="D36" s="44">
        <v>38562.93</v>
      </c>
      <c r="E36" s="43">
        <f>(D36-'[2]与15年同期销量比较'!C33)/'[2]与15年同期销量比较'!C33*100</f>
        <v>9.337805181980032</v>
      </c>
      <c r="F36" s="44">
        <v>8798.6245</v>
      </c>
      <c r="G36" s="43">
        <f>(F36-'[2]与15年同期销量比较'!D33)/'[2]与15年同期销量比较'!D33*100</f>
        <v>32.56006542500337</v>
      </c>
      <c r="H36" s="44">
        <v>21253.5387</v>
      </c>
      <c r="I36" s="43">
        <f>(H36-'[2]与15年同期销量比较'!E33)/'[2]与15年同期销量比较'!E33*100</f>
        <v>-9.701613223723138</v>
      </c>
      <c r="J36" s="45">
        <f t="shared" si="0"/>
        <v>23877.8145</v>
      </c>
      <c r="K36" s="43">
        <f>(J36-'[2]与15年同期销量比较'!F33)/'[2]与15年同期销量比较'!F33*100</f>
        <v>24.115758018736578</v>
      </c>
      <c r="L36" s="45">
        <f t="shared" si="1"/>
        <v>59816.4687</v>
      </c>
      <c r="M36" s="43">
        <f>(L36-'[2]与15年同期销量比较'!I33)/'[2]与15年同期销量比较'!I33*100</f>
        <v>1.7173779156413636</v>
      </c>
    </row>
    <row r="37" spans="1:13" ht="14.25">
      <c r="A37" s="12" t="s">
        <v>95</v>
      </c>
      <c r="B37" s="42">
        <v>37773.16</v>
      </c>
      <c r="C37" s="43">
        <f>(B37-'[2]与15年同期销量比较'!B34)/'[2]与15年同期销量比较'!B34*100</f>
        <v>3.9848437632482296</v>
      </c>
      <c r="D37" s="44">
        <v>108502.17</v>
      </c>
      <c r="E37" s="43">
        <f>(D37-'[2]与15年同期销量比较'!C34)/'[2]与15年同期销量比较'!C34*100</f>
        <v>5.022257497810062</v>
      </c>
      <c r="F37" s="44">
        <v>21896.9635</v>
      </c>
      <c r="G37" s="43">
        <f>(F37-'[2]与15年同期销量比较'!D34)/'[2]与15年同期销量比较'!D34*100</f>
        <v>5.4496531291999615</v>
      </c>
      <c r="H37" s="44">
        <v>62953.0109</v>
      </c>
      <c r="I37" s="43">
        <f>(H37-'[2]与15年同期销量比较'!E34)/'[2]与15年同期销量比较'!E34*100</f>
        <v>-14.995189950326465</v>
      </c>
      <c r="J37" s="45">
        <f t="shared" si="0"/>
        <v>59670.1235</v>
      </c>
      <c r="K37" s="43">
        <f>(J37-'[2]与15年同期销量比较'!F34)/'[2]与15年同期销量比较'!F34*100</f>
        <v>4.517629341958255</v>
      </c>
      <c r="L37" s="45">
        <f t="shared" si="1"/>
        <v>171455.1809</v>
      </c>
      <c r="M37" s="43">
        <f>(L37-'[2]与15年同期销量比较'!I34)/'[2]与15年同期销量比较'!I34*100</f>
        <v>-3.3356475904823166</v>
      </c>
    </row>
    <row r="38" spans="1:13" ht="14.25">
      <c r="A38" s="12" t="s">
        <v>96</v>
      </c>
      <c r="B38" s="46">
        <f>SUM(B7:B37)</f>
        <v>1911247.5299999998</v>
      </c>
      <c r="C38" s="43">
        <f>(B38-'[2]与15年同期销量比较'!B35)/'[2]与15年同期销量比较'!B35*100</f>
        <v>7.240231840074168</v>
      </c>
      <c r="D38" s="46">
        <f>SUM(D7:D37)</f>
        <v>4958016.170000001</v>
      </c>
      <c r="E38" s="43">
        <f>(D38-'[2]与15年同期销量比较'!C35)/'[2]与15年同期销量比较'!C35*100</f>
        <v>-1.861815624281154</v>
      </c>
      <c r="F38" s="47">
        <f>SUM(F7:F37)</f>
        <v>1657553.3490999998</v>
      </c>
      <c r="G38" s="43">
        <f>(F38-'[2]与15年同期销量比较'!D35)/'[2]与15年同期销量比较'!D35*100</f>
        <v>27.602007067615926</v>
      </c>
      <c r="H38" s="46">
        <f>SUM(H7:H37)</f>
        <v>4120350.3759479993</v>
      </c>
      <c r="I38" s="43">
        <f>(H38-'[2]与15年同期销量比较'!E35)/'[2]与15年同期销量比较'!E35*100</f>
        <v>-7.019601567933358</v>
      </c>
      <c r="J38" s="45">
        <f t="shared" si="0"/>
        <v>3568800.8790999996</v>
      </c>
      <c r="K38" s="43">
        <f>(J38-'[2]与15年同期销量比较'!F35)/'[2]与15年同期销量比较'!F35*100</f>
        <v>15.824510454639059</v>
      </c>
      <c r="L38" s="45">
        <f t="shared" si="1"/>
        <v>9078366.545948</v>
      </c>
      <c r="M38" s="43">
        <f>(L38-'[2]与15年同期销量比较'!I35)/'[2]与15年同期销量比较'!I35*100</f>
        <v>-4.271929976210774</v>
      </c>
    </row>
  </sheetData>
  <mergeCells count="18">
    <mergeCell ref="J4:K4"/>
    <mergeCell ref="L4:M4"/>
    <mergeCell ref="B5:B6"/>
    <mergeCell ref="D5:D6"/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2016-04-25T05:54:42Z</dcterms:modified>
  <cp:category/>
  <cp:version/>
  <cp:contentType/>
  <cp:contentStatus/>
</cp:coreProperties>
</file>