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L38" i="3"/>
  <c r="M38" s="1"/>
  <c r="J38"/>
  <c r="K38" s="1"/>
  <c r="I38"/>
  <c r="G38"/>
  <c r="E38"/>
  <c r="C38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E20"/>
  <c r="C20"/>
  <c r="B20"/>
  <c r="D20" s="1"/>
  <c r="G19"/>
  <c r="F19"/>
  <c r="H19" s="1"/>
  <c r="C19"/>
  <c r="B19"/>
  <c r="E19" s="1"/>
  <c r="G18"/>
  <c r="F18"/>
  <c r="H18" s="1"/>
  <c r="E18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K18" i="1"/>
  <c r="J18"/>
  <c r="I18"/>
  <c r="H18"/>
  <c r="E18"/>
  <c r="D18"/>
  <c r="C18"/>
  <c r="B18"/>
  <c r="L9"/>
  <c r="F9"/>
  <c r="N9" s="1"/>
  <c r="L8"/>
  <c r="F8"/>
  <c r="N8" s="1"/>
  <c r="L7"/>
  <c r="F7"/>
  <c r="N7" s="1"/>
  <c r="L6"/>
  <c r="M6" s="1"/>
  <c r="M7" s="1"/>
  <c r="M8" s="1"/>
  <c r="M9" s="1"/>
  <c r="F6"/>
  <c r="G6" s="1"/>
  <c r="G7" s="1"/>
  <c r="G8" s="1"/>
  <c r="G9" s="1"/>
  <c r="D16" i="2" l="1"/>
  <c r="E16"/>
  <c r="H16"/>
  <c r="E6"/>
  <c r="D11"/>
  <c r="D17"/>
  <c r="D19"/>
  <c r="D21"/>
  <c r="D6"/>
  <c r="H6"/>
  <c r="N6" i="1"/>
  <c r="N18" s="1"/>
</calcChain>
</file>

<file path=xl/sharedStrings.xml><?xml version="1.0" encoding="utf-8"?>
<sst xmlns="http://schemas.openxmlformats.org/spreadsheetml/2006/main" count="126" uniqueCount="94">
  <si>
    <t>附件1：</t>
    <phoneticPr fontId="3" type="noConversion"/>
  </si>
  <si>
    <r>
      <t>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4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</si>
  <si>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</si>
  <si>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</si>
  <si>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</si>
  <si>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</si>
  <si>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</si>
  <si>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</si>
  <si>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</si>
  <si>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</si>
  <si>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</si>
  <si>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</si>
  <si>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</si>
  <si>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</si>
  <si>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</si>
  <si>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</si>
  <si>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</si>
  <si>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</si>
  <si>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</si>
  <si>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</si>
  <si>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</si>
  <si>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</si>
  <si>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</si>
  <si>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</si>
  <si>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</si>
  <si>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</si>
  <si>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</si>
  <si>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─</t>
    <phoneticPr fontId="3" type="noConversion"/>
  </si>
  <si>
    <t>附件2：</t>
    <phoneticPr fontId="3" type="noConversion"/>
  </si>
  <si>
    <r>
      <t xml:space="preserve"> 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4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</si>
  <si>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</si>
  <si>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</si>
  <si>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</si>
  <si>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</si>
  <si>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</si>
  <si>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</si>
  <si>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</si>
  <si>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</si>
  <si>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</si>
  <si>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</si>
  <si>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</si>
  <si>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</si>
  <si>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</si>
  <si>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</si>
  <si>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</si>
  <si>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</si>
  <si>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</si>
  <si>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</si>
  <si>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</si>
  <si>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</si>
  <si>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</si>
  <si>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</si>
  <si>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</si>
  <si>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4</t>
    </r>
    <r>
      <rPr>
        <sz val="16"/>
        <rFont val="黑体"/>
        <family val="3"/>
        <charset val="134"/>
      </rPr>
      <t>月全国各地区彩票销售情况表</t>
    </r>
    <phoneticPr fontId="3" type="noConversion"/>
  </si>
  <si>
    <t>单位：万元</t>
    <phoneticPr fontId="3" type="noConversion"/>
  </si>
  <si>
    <t>地区</t>
    <phoneticPr fontId="3" type="noConversion"/>
  </si>
  <si>
    <t>体育彩票</t>
    <phoneticPr fontId="3" type="noConversion"/>
  </si>
  <si>
    <t>销售合计</t>
    <phoneticPr fontId="3" type="noConversion"/>
  </si>
  <si>
    <t>销售额</t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</si>
  <si>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</si>
  <si>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</si>
  <si>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</si>
  <si>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北京</t>
    <phoneticPr fontId="3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</si>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</sst>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00_ "/>
    <numFmt numFmtId="179" formatCode="0.00_);[Red]\(0.00\)"/>
    <numFmt numFmtId="180" formatCode="0.0%"/>
    <numFmt numFmtId="181" formatCode="0.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81" fontId="12" fillId="0" borderId="0" xfId="0" applyNumberFormat="1" applyFont="1" applyFill="1" applyAlignment="1">
      <alignment horizontal="left"/>
    </xf>
    <xf numFmtId="176" fontId="12" fillId="0" borderId="0" xfId="0" applyNumberFormat="1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191.124753</v>
          </cell>
        </row>
        <row r="3">
          <cell r="B3">
            <v>135.21618699999999</v>
          </cell>
        </row>
        <row r="4">
          <cell r="B4">
            <v>14.500648999999999</v>
          </cell>
        </row>
        <row r="5">
          <cell r="B5">
            <v>41.057340000000003</v>
          </cell>
        </row>
        <row r="6">
          <cell r="B6">
            <v>0.35057700000000003</v>
          </cell>
        </row>
        <row r="7">
          <cell r="B7">
            <v>165.75533491000002</v>
          </cell>
        </row>
        <row r="8">
          <cell r="B8">
            <v>91.670198839999998</v>
          </cell>
        </row>
        <row r="9">
          <cell r="B9">
            <v>59.010264300000003</v>
          </cell>
        </row>
        <row r="10">
          <cell r="B10">
            <v>15.068931136</v>
          </cell>
        </row>
        <row r="11">
          <cell r="B11">
            <v>5.9406340000000002E-3</v>
          </cell>
        </row>
        <row r="12">
          <cell r="B12">
            <v>356.88008791000004</v>
          </cell>
        </row>
        <row r="13">
          <cell r="B13">
            <v>226.88638584</v>
          </cell>
        </row>
        <row r="14">
          <cell r="B14">
            <v>59.010264300000003</v>
          </cell>
        </row>
        <row r="15">
          <cell r="B15">
            <v>29.569580135999999</v>
          </cell>
        </row>
        <row r="16">
          <cell r="B16">
            <v>41.063280634000002</v>
          </cell>
        </row>
        <row r="17">
          <cell r="B17">
            <v>0.35057700000000003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5年同期销量比较"/>
      <sheetName val="图1"/>
      <sheetName val="Sheet1"/>
    </sheetNames>
    <sheetDataSet>
      <sheetData sheetId="0"/>
      <sheetData sheetId="1">
        <row r="4">
          <cell r="B4">
            <v>46850.29</v>
          </cell>
          <cell r="C4">
            <v>172776.14</v>
          </cell>
          <cell r="D4">
            <v>43184.013199999994</v>
          </cell>
          <cell r="E4">
            <v>197439.58549999999</v>
          </cell>
          <cell r="F4">
            <v>90034.303199999995</v>
          </cell>
          <cell r="I4">
            <v>370215.7255</v>
          </cell>
        </row>
        <row r="5">
          <cell r="B5">
            <v>31921.02</v>
          </cell>
          <cell r="C5">
            <v>142839.82</v>
          </cell>
          <cell r="D5">
            <v>20719.455399999999</v>
          </cell>
          <cell r="E5">
            <v>223376.04820000002</v>
          </cell>
          <cell r="F5">
            <v>52640.475399999996</v>
          </cell>
          <cell r="I5">
            <v>366215.86820000003</v>
          </cell>
        </row>
        <row r="6">
          <cell r="B6">
            <v>80219.27</v>
          </cell>
          <cell r="C6">
            <v>271440.45</v>
          </cell>
          <cell r="D6">
            <v>99306.326400000005</v>
          </cell>
          <cell r="E6">
            <v>304140.6777</v>
          </cell>
          <cell r="F6">
            <v>179525.59640000001</v>
          </cell>
          <cell r="I6">
            <v>575581.12770000007</v>
          </cell>
        </row>
        <row r="7">
          <cell r="B7">
            <v>40798.25</v>
          </cell>
          <cell r="C7">
            <v>142735.19</v>
          </cell>
          <cell r="D7">
            <v>20020.6567</v>
          </cell>
          <cell r="E7">
            <v>64550.753900000003</v>
          </cell>
          <cell r="F7">
            <v>60818.9067</v>
          </cell>
          <cell r="I7">
            <v>207285.94390000001</v>
          </cell>
        </row>
        <row r="8">
          <cell r="B8">
            <v>47232.63</v>
          </cell>
          <cell r="C8">
            <v>206580.17</v>
          </cell>
          <cell r="D8">
            <v>40285.871700000003</v>
          </cell>
          <cell r="E8">
            <v>127978.38959999999</v>
          </cell>
          <cell r="F8">
            <v>87518.501699999993</v>
          </cell>
          <cell r="I8">
            <v>334558.55960000004</v>
          </cell>
        </row>
        <row r="9">
          <cell r="B9">
            <v>109657.5</v>
          </cell>
          <cell r="C9">
            <v>382487.07</v>
          </cell>
          <cell r="D9">
            <v>45757.019800000009</v>
          </cell>
          <cell r="E9">
            <v>169339.4878</v>
          </cell>
          <cell r="F9">
            <v>155414.51980000001</v>
          </cell>
          <cell r="I9">
            <v>551826.55780000007</v>
          </cell>
        </row>
        <row r="10">
          <cell r="B10">
            <v>33836.730000000003</v>
          </cell>
          <cell r="C10">
            <v>128268.49</v>
          </cell>
          <cell r="D10">
            <v>37125.351300000002</v>
          </cell>
          <cell r="E10">
            <v>132089.5791</v>
          </cell>
          <cell r="F10">
            <v>70962.081300000005</v>
          </cell>
          <cell r="I10">
            <v>260358.06910000002</v>
          </cell>
        </row>
        <row r="11">
          <cell r="B11">
            <v>47717</v>
          </cell>
          <cell r="C11">
            <v>185360.4</v>
          </cell>
          <cell r="D11">
            <v>50029.805599999992</v>
          </cell>
          <cell r="E11">
            <v>264751.712</v>
          </cell>
          <cell r="F11">
            <v>97746.805599999992</v>
          </cell>
          <cell r="I11">
            <v>450112.11199999996</v>
          </cell>
        </row>
        <row r="12">
          <cell r="B12">
            <v>32965.980000000003</v>
          </cell>
          <cell r="C12">
            <v>155696.85999999999</v>
          </cell>
          <cell r="D12">
            <v>26998.327499999999</v>
          </cell>
          <cell r="E12">
            <v>182437.89939999999</v>
          </cell>
          <cell r="F12">
            <v>59964.307500000003</v>
          </cell>
          <cell r="I12">
            <v>338134.75939999998</v>
          </cell>
        </row>
        <row r="13">
          <cell r="B13">
            <v>133025.38</v>
          </cell>
          <cell r="C13">
            <v>449866.37</v>
          </cell>
          <cell r="D13">
            <v>157225.88619999998</v>
          </cell>
          <cell r="E13">
            <v>497982.72349999996</v>
          </cell>
          <cell r="F13">
            <v>290251.26619999995</v>
          </cell>
          <cell r="I13">
            <v>947849.09349999996</v>
          </cell>
        </row>
        <row r="14">
          <cell r="B14">
            <v>128250.37</v>
          </cell>
          <cell r="C14">
            <v>472090.54</v>
          </cell>
          <cell r="D14">
            <v>103628.74100000001</v>
          </cell>
          <cell r="E14">
            <v>377224.02959999995</v>
          </cell>
          <cell r="F14">
            <v>231879.111</v>
          </cell>
          <cell r="I14">
            <v>849314.56959999993</v>
          </cell>
        </row>
        <row r="15">
          <cell r="B15">
            <v>71802.19</v>
          </cell>
          <cell r="C15">
            <v>231946</v>
          </cell>
          <cell r="D15">
            <v>39570.6685</v>
          </cell>
          <cell r="E15">
            <v>154666.50149999998</v>
          </cell>
          <cell r="F15">
            <v>111372.8585</v>
          </cell>
          <cell r="I15">
            <v>386612.50150000001</v>
          </cell>
        </row>
        <row r="16">
          <cell r="B16">
            <v>50853.36</v>
          </cell>
          <cell r="C16">
            <v>161595.72</v>
          </cell>
          <cell r="D16">
            <v>89341.381000000008</v>
          </cell>
          <cell r="E16">
            <v>251994.82399999999</v>
          </cell>
          <cell r="F16">
            <v>140194.74100000001</v>
          </cell>
          <cell r="I16">
            <v>413590.54399999999</v>
          </cell>
        </row>
        <row r="17">
          <cell r="B17">
            <v>21487.759999999998</v>
          </cell>
          <cell r="C17">
            <v>147989.09</v>
          </cell>
          <cell r="D17">
            <v>26083.967499999999</v>
          </cell>
          <cell r="E17">
            <v>269680.75420000002</v>
          </cell>
          <cell r="F17">
            <v>47571.727499999994</v>
          </cell>
          <cell r="I17">
            <v>417669.84420000005</v>
          </cell>
        </row>
        <row r="18">
          <cell r="B18">
            <v>129351.89</v>
          </cell>
          <cell r="C18">
            <v>480822.03</v>
          </cell>
          <cell r="D18">
            <v>131844.5644</v>
          </cell>
          <cell r="E18">
            <v>648741.9632</v>
          </cell>
          <cell r="F18">
            <v>261196.45439999999</v>
          </cell>
          <cell r="I18">
            <v>1129563.9931999999</v>
          </cell>
        </row>
        <row r="19">
          <cell r="B19">
            <v>55389.98</v>
          </cell>
          <cell r="C19">
            <v>211984.24</v>
          </cell>
          <cell r="D19">
            <v>97689.092200000014</v>
          </cell>
          <cell r="E19">
            <v>290385.16910000006</v>
          </cell>
          <cell r="F19">
            <v>153079.07220000002</v>
          </cell>
          <cell r="I19">
            <v>502369.40910000005</v>
          </cell>
        </row>
        <row r="20">
          <cell r="B20">
            <v>85887.98</v>
          </cell>
          <cell r="C20">
            <v>313577.34000000003</v>
          </cell>
          <cell r="D20">
            <v>30780.400299999998</v>
          </cell>
          <cell r="E20">
            <v>101515.6464</v>
          </cell>
          <cell r="F20">
            <v>116668.38029999999</v>
          </cell>
          <cell r="I20">
            <v>415092.98640000005</v>
          </cell>
        </row>
        <row r="21">
          <cell r="B21">
            <v>69174.649999999994</v>
          </cell>
          <cell r="C21">
            <v>257550.22</v>
          </cell>
          <cell r="D21">
            <v>24940.673699999999</v>
          </cell>
          <cell r="E21">
            <v>171147.36649999997</v>
          </cell>
          <cell r="F21">
            <v>94115.323699999994</v>
          </cell>
          <cell r="I21">
            <v>428697.58649999998</v>
          </cell>
        </row>
        <row r="22">
          <cell r="B22">
            <v>181523.66</v>
          </cell>
          <cell r="C22">
            <v>675619.5</v>
          </cell>
          <cell r="D22">
            <v>124694.86470000001</v>
          </cell>
          <cell r="E22">
            <v>480979.48789999995</v>
          </cell>
          <cell r="F22">
            <v>306218.52470000001</v>
          </cell>
          <cell r="I22">
            <v>1156598.9879000001</v>
          </cell>
        </row>
        <row r="23">
          <cell r="B23">
            <v>34882.620000000003</v>
          </cell>
          <cell r="C23">
            <v>214032.24</v>
          </cell>
          <cell r="D23">
            <v>16077.401999999998</v>
          </cell>
          <cell r="E23">
            <v>66795.570000000007</v>
          </cell>
          <cell r="F23">
            <v>50960.021999999997</v>
          </cell>
          <cell r="I23">
            <v>280827.81</v>
          </cell>
        </row>
        <row r="24">
          <cell r="B24">
            <v>15086.73</v>
          </cell>
          <cell r="C24">
            <v>58491.79</v>
          </cell>
          <cell r="D24">
            <v>8906.2079300000005</v>
          </cell>
          <cell r="E24">
            <v>29895.016070000001</v>
          </cell>
          <cell r="F24">
            <v>23992.93793</v>
          </cell>
          <cell r="I24">
            <v>88386.806070000006</v>
          </cell>
        </row>
        <row r="25">
          <cell r="B25">
            <v>35632.86</v>
          </cell>
          <cell r="C25">
            <v>176347.68</v>
          </cell>
          <cell r="D25">
            <v>18671.881300000001</v>
          </cell>
          <cell r="E25">
            <v>96975.271099999998</v>
          </cell>
          <cell r="F25">
            <v>54304.741300000002</v>
          </cell>
          <cell r="I25">
            <v>273322.95110000001</v>
          </cell>
        </row>
        <row r="26">
          <cell r="B26">
            <v>70616.56</v>
          </cell>
          <cell r="C26">
            <v>273544.49</v>
          </cell>
          <cell r="D26">
            <v>42842.636299999998</v>
          </cell>
          <cell r="E26">
            <v>148296.8412</v>
          </cell>
          <cell r="F26">
            <v>113459.1963</v>
          </cell>
          <cell r="I26">
            <v>421841.33120000002</v>
          </cell>
        </row>
        <row r="27">
          <cell r="B27">
            <v>20365.400000000001</v>
          </cell>
          <cell r="C27">
            <v>76386.880000000005</v>
          </cell>
          <cell r="D27">
            <v>24424.847099999999</v>
          </cell>
          <cell r="E27">
            <v>81835.76449999999</v>
          </cell>
          <cell r="F27">
            <v>44790.247100000001</v>
          </cell>
          <cell r="I27">
            <v>158222.64449999999</v>
          </cell>
        </row>
        <row r="28">
          <cell r="B28">
            <v>54379.53</v>
          </cell>
          <cell r="C28">
            <v>204515.23</v>
          </cell>
          <cell r="D28">
            <v>53943.725200000008</v>
          </cell>
          <cell r="E28">
            <v>191996.52960000001</v>
          </cell>
          <cell r="F28">
            <v>108323.25520000001</v>
          </cell>
          <cell r="I28">
            <v>396511.75959999999</v>
          </cell>
        </row>
        <row r="29">
          <cell r="B29">
            <v>7869.61</v>
          </cell>
          <cell r="C29">
            <v>25574.68</v>
          </cell>
          <cell r="D29">
            <v>4646.3770000000004</v>
          </cell>
          <cell r="E29">
            <v>13548.115900000001</v>
          </cell>
          <cell r="F29">
            <v>12515.987000000001</v>
          </cell>
          <cell r="I29">
            <v>39122.795899999997</v>
          </cell>
        </row>
        <row r="30">
          <cell r="B30">
            <v>73016.08</v>
          </cell>
          <cell r="C30">
            <v>264645.21999999997</v>
          </cell>
          <cell r="D30">
            <v>29314.9637</v>
          </cell>
          <cell r="E30">
            <v>135882.8414</v>
          </cell>
          <cell r="F30">
            <v>102331.04370000001</v>
          </cell>
          <cell r="I30">
            <v>400528.06140000001</v>
          </cell>
        </row>
        <row r="31">
          <cell r="B31">
            <v>38885.4</v>
          </cell>
          <cell r="C31">
            <v>151567.04999999999</v>
          </cell>
          <cell r="D31">
            <v>19866.752299999996</v>
          </cell>
          <cell r="E31">
            <v>67664.288700000005</v>
          </cell>
          <cell r="F31">
            <v>58752.152300000002</v>
          </cell>
          <cell r="I31">
            <v>219231.33869999999</v>
          </cell>
        </row>
        <row r="32">
          <cell r="B32">
            <v>10238.02</v>
          </cell>
          <cell r="C32">
            <v>36081.300000000003</v>
          </cell>
          <cell r="D32">
            <v>4050.8133000000003</v>
          </cell>
          <cell r="E32">
            <v>22482.935799999999</v>
          </cell>
          <cell r="F32">
            <v>14288.8333</v>
          </cell>
          <cell r="I32">
            <v>58564.235800000002</v>
          </cell>
        </row>
        <row r="33">
          <cell r="B33">
            <v>13458.89</v>
          </cell>
          <cell r="C33">
            <v>48728.42</v>
          </cell>
          <cell r="D33">
            <v>6794.5901999999996</v>
          </cell>
          <cell r="E33">
            <v>30331.598400000003</v>
          </cell>
          <cell r="F33">
            <v>20253.480199999998</v>
          </cell>
          <cell r="I33">
            <v>79060.018400000001</v>
          </cell>
        </row>
        <row r="34">
          <cell r="B34">
            <v>36444.94</v>
          </cell>
          <cell r="C34">
            <v>139758.44</v>
          </cell>
          <cell r="D34">
            <v>13628.732000000004</v>
          </cell>
          <cell r="E34">
            <v>87686.906900000002</v>
          </cell>
          <cell r="F34">
            <v>50073.672000000006</v>
          </cell>
          <cell r="I34">
            <v>227445.3469</v>
          </cell>
        </row>
        <row r="35">
          <cell r="B35">
            <v>1808822.53</v>
          </cell>
          <cell r="C35">
            <v>6860899.0599999996</v>
          </cell>
          <cell r="D35">
            <v>1452395.9954300001</v>
          </cell>
          <cell r="E35">
            <v>5883814.278669998</v>
          </cell>
          <cell r="F35">
            <v>3261218.5254300004</v>
          </cell>
          <cell r="I35">
            <v>12744713.338669997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25" sqref="G25"/>
    </sheetView>
  </sheetViews>
  <sheetFormatPr defaultRowHeight="13.5"/>
  <cols>
    <col min="14" max="14" width="15.75" customWidth="1"/>
  </cols>
  <sheetData>
    <row r="1" spans="1:14" ht="18.75">
      <c r="A1" s="1" t="s">
        <v>0</v>
      </c>
    </row>
    <row r="2" spans="1:14" ht="2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25" t="s">
        <v>3</v>
      </c>
      <c r="B4" s="27" t="s">
        <v>4</v>
      </c>
      <c r="C4" s="28"/>
      <c r="D4" s="28"/>
      <c r="E4" s="28"/>
      <c r="F4" s="28"/>
      <c r="G4" s="29"/>
      <c r="H4" s="27" t="s">
        <v>5</v>
      </c>
      <c r="I4" s="28"/>
      <c r="J4" s="28"/>
      <c r="K4" s="28"/>
      <c r="L4" s="28"/>
      <c r="M4" s="5"/>
      <c r="N4" s="25" t="s">
        <v>6</v>
      </c>
    </row>
    <row r="5" spans="1:14">
      <c r="A5" s="26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26"/>
    </row>
    <row r="6" spans="1:14">
      <c r="A6" s="11" t="s">
        <v>14</v>
      </c>
      <c r="B6" s="12">
        <v>129.05009999999999</v>
      </c>
      <c r="C6" s="12">
        <v>12.7288</v>
      </c>
      <c r="D6" s="12">
        <v>39.255899999999997</v>
      </c>
      <c r="E6" s="12">
        <v>0.23449999999999999</v>
      </c>
      <c r="F6" s="12">
        <f>SUM(B6:E6)</f>
        <v>181.26929999999999</v>
      </c>
      <c r="G6" s="12">
        <f>F6</f>
        <v>181.26929999999999</v>
      </c>
      <c r="H6" s="12">
        <v>84.014899999999997</v>
      </c>
      <c r="I6" s="12">
        <v>49.384</v>
      </c>
      <c r="J6" s="12">
        <v>11.7407</v>
      </c>
      <c r="K6" s="12">
        <v>3.8999999999999998E-3</v>
      </c>
      <c r="L6" s="12">
        <f>SUM(H6:K6)</f>
        <v>145.14349999999999</v>
      </c>
      <c r="M6" s="12">
        <f>L6</f>
        <v>145.14349999999999</v>
      </c>
      <c r="N6" s="12">
        <f>F6+L6</f>
        <v>326.41279999999995</v>
      </c>
    </row>
    <row r="7" spans="1:14">
      <c r="A7" s="11" t="s">
        <v>15</v>
      </c>
      <c r="B7" s="12">
        <v>81.372504000000006</v>
      </c>
      <c r="C7" s="12">
        <v>12.323509</v>
      </c>
      <c r="D7" s="12">
        <v>29.559890000000003</v>
      </c>
      <c r="E7" s="12">
        <v>0.15173200000000001</v>
      </c>
      <c r="F7" s="12">
        <f>SUM(B7:E7)</f>
        <v>123.40763500000001</v>
      </c>
      <c r="G7" s="12">
        <f>G6+F7</f>
        <v>304.67693500000001</v>
      </c>
      <c r="H7" s="12">
        <v>54.919656339999996</v>
      </c>
      <c r="I7" s="12">
        <v>35.951317660000001</v>
      </c>
      <c r="J7" s="12">
        <v>10.259804021700001</v>
      </c>
      <c r="K7" s="12">
        <v>5.474301E-3</v>
      </c>
      <c r="L7" s="12">
        <f>SUM(H7:K7)</f>
        <v>101.1362523227</v>
      </c>
      <c r="M7" s="12">
        <f>M6+L7</f>
        <v>246.27975232270001</v>
      </c>
      <c r="N7" s="12">
        <f>F7+L7</f>
        <v>224.54388732270002</v>
      </c>
    </row>
    <row r="8" spans="1:14">
      <c r="A8" s="11" t="s">
        <v>16</v>
      </c>
      <c r="B8" s="13">
        <v>135.21618700000002</v>
      </c>
      <c r="C8" s="13">
        <v>14.500648999999999</v>
      </c>
      <c r="D8" s="13">
        <v>41.057340000000003</v>
      </c>
      <c r="E8" s="13">
        <v>0.35057700000000003</v>
      </c>
      <c r="F8" s="12">
        <f>SUM(B8:E8)</f>
        <v>191.12475300000003</v>
      </c>
      <c r="G8" s="12">
        <f>G7+F8</f>
        <v>495.80168800000001</v>
      </c>
      <c r="H8" s="13">
        <v>91.670198839999998</v>
      </c>
      <c r="I8" s="13">
        <v>59.010264300000003</v>
      </c>
      <c r="J8" s="13">
        <v>15.068831136</v>
      </c>
      <c r="K8" s="13">
        <v>5.9406340000000002E-3</v>
      </c>
      <c r="L8" s="12">
        <f>SUM(H8:K8)</f>
        <v>165.75523491000001</v>
      </c>
      <c r="M8" s="12">
        <f>M7+L8</f>
        <v>412.03498723270002</v>
      </c>
      <c r="N8" s="12">
        <f>F8+L8</f>
        <v>356.87998791000007</v>
      </c>
    </row>
    <row r="9" spans="1:14">
      <c r="A9" s="11" t="s">
        <v>17</v>
      </c>
      <c r="B9" s="13">
        <v>126.4105</v>
      </c>
      <c r="C9" s="13">
        <v>14.532476999999998</v>
      </c>
      <c r="D9" s="13">
        <v>38.250084999999999</v>
      </c>
      <c r="E9" s="13">
        <v>0.30476700000000001</v>
      </c>
      <c r="F9" s="12">
        <f>SUM(B9:E9)</f>
        <v>179.497829</v>
      </c>
      <c r="G9" s="12">
        <f>G8+F9</f>
        <v>675.29951700000004</v>
      </c>
      <c r="H9" s="13">
        <v>93.414902639999994</v>
      </c>
      <c r="I9" s="13">
        <v>64.206404160000005</v>
      </c>
      <c r="J9" s="13">
        <v>11.759600799599999</v>
      </c>
      <c r="K9" s="13">
        <v>1.0667614000000002E-2</v>
      </c>
      <c r="L9" s="12">
        <f>SUM(H9:K9)</f>
        <v>169.39157521360002</v>
      </c>
      <c r="M9" s="12">
        <f>M8+L9</f>
        <v>581.42656244630007</v>
      </c>
      <c r="N9" s="12">
        <f>F9+L9</f>
        <v>348.88940421360002</v>
      </c>
    </row>
    <row r="10" spans="1:14">
      <c r="A10" s="11" t="s">
        <v>18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 s="1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 s="11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1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1" t="s">
        <v>22</v>
      </c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</row>
    <row r="15" spans="1:14">
      <c r="A15" s="11" t="s">
        <v>23</v>
      </c>
      <c r="B15" s="14"/>
      <c r="C15" s="14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</row>
    <row r="16" spans="1:14">
      <c r="A16" s="11" t="s">
        <v>24</v>
      </c>
      <c r="B16" s="14"/>
      <c r="C16" s="14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</row>
    <row r="17" spans="1:14">
      <c r="A17" s="11" t="s">
        <v>25</v>
      </c>
      <c r="B17" s="14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</row>
    <row r="18" spans="1:14">
      <c r="A18" s="6" t="s">
        <v>26</v>
      </c>
      <c r="B18" s="12">
        <f>SUM(B6:B17)</f>
        <v>472.04929099999998</v>
      </c>
      <c r="C18" s="12">
        <f>SUM(C6:C17)</f>
        <v>54.085435000000004</v>
      </c>
      <c r="D18" s="12">
        <f>SUM(D6:D17)</f>
        <v>148.12321500000002</v>
      </c>
      <c r="E18" s="12">
        <f>SUM(E6:E17)</f>
        <v>1.0415760000000001</v>
      </c>
      <c r="F18" s="12" t="s">
        <v>27</v>
      </c>
      <c r="G18" s="12" t="s">
        <v>27</v>
      </c>
      <c r="H18" s="12">
        <f>SUM(H6:H17)</f>
        <v>324.01965781999996</v>
      </c>
      <c r="I18" s="12">
        <f>SUM(I6:I17)</f>
        <v>208.55198612000001</v>
      </c>
      <c r="J18" s="12">
        <f>SUM(J6:J17)</f>
        <v>48.828935957300004</v>
      </c>
      <c r="K18" s="12">
        <f>SUM(K6:K17)</f>
        <v>2.5982549000000001E-2</v>
      </c>
      <c r="L18" s="12" t="s">
        <v>27</v>
      </c>
      <c r="M18" s="12" t="s">
        <v>27</v>
      </c>
      <c r="N18" s="12">
        <f>SUM(N6:N17)</f>
        <v>1256.7260794463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24" sqref="G24"/>
    </sheetView>
  </sheetViews>
  <sheetFormatPr defaultRowHeight="13.5"/>
  <cols>
    <col min="1" max="1" width="18.25" customWidth="1"/>
    <col min="6" max="6" width="11.25" customWidth="1"/>
    <col min="7" max="7" width="11.5" customWidth="1"/>
  </cols>
  <sheetData>
    <row r="1" spans="1:8" ht="18.75">
      <c r="A1" s="1" t="s">
        <v>28</v>
      </c>
    </row>
    <row r="2" spans="1:8" ht="20.25">
      <c r="A2" s="30" t="s">
        <v>29</v>
      </c>
      <c r="B2" s="30"/>
      <c r="C2" s="30"/>
      <c r="D2" s="30"/>
      <c r="E2" s="30"/>
      <c r="F2" s="30"/>
      <c r="G2" s="30"/>
      <c r="H2" s="30"/>
    </row>
    <row r="3" spans="1:8">
      <c r="A3" s="16"/>
      <c r="B3" s="16"/>
      <c r="C3" s="16"/>
      <c r="D3" s="17"/>
      <c r="E3" s="17"/>
      <c r="F3" s="16"/>
      <c r="G3" s="16"/>
      <c r="H3" s="16"/>
    </row>
    <row r="4" spans="1:8">
      <c r="A4" s="31" t="s">
        <v>30</v>
      </c>
      <c r="B4" s="31" t="s">
        <v>31</v>
      </c>
      <c r="C4" s="31"/>
      <c r="D4" s="31"/>
      <c r="E4" s="31"/>
      <c r="F4" s="31" t="s">
        <v>32</v>
      </c>
      <c r="G4" s="31"/>
      <c r="H4" s="31"/>
    </row>
    <row r="5" spans="1:8">
      <c r="A5" s="31"/>
      <c r="B5" s="6" t="s">
        <v>33</v>
      </c>
      <c r="C5" s="6" t="s">
        <v>34</v>
      </c>
      <c r="D5" s="19" t="s">
        <v>35</v>
      </c>
      <c r="E5" s="19" t="s">
        <v>36</v>
      </c>
      <c r="F5" s="6" t="s">
        <v>33</v>
      </c>
      <c r="G5" s="6" t="s">
        <v>34</v>
      </c>
      <c r="H5" s="19" t="s">
        <v>35</v>
      </c>
    </row>
    <row r="6" spans="1:8">
      <c r="A6" s="20" t="s">
        <v>37</v>
      </c>
      <c r="B6" s="12">
        <f>SUM(B7:B10)</f>
        <v>179.497829</v>
      </c>
      <c r="C6" s="12">
        <f>SUM(C7:C10)</f>
        <v>180.88225299999999</v>
      </c>
      <c r="D6" s="21">
        <f>(B6-C6)/C6</f>
        <v>-7.653730407703379E-3</v>
      </c>
      <c r="E6" s="21">
        <f>(B6-[1]上月!B2)/[1]上月!B2</f>
        <v>-6.0834213347551076E-2</v>
      </c>
      <c r="F6" s="12">
        <f>SUM(F7:F10)</f>
        <v>675.29944599999999</v>
      </c>
      <c r="G6" s="12">
        <f>SUM(G7:G10)</f>
        <v>686.08990699999993</v>
      </c>
      <c r="H6" s="21">
        <f>(F6-G6)/G6</f>
        <v>-1.5727473746381664E-2</v>
      </c>
    </row>
    <row r="7" spans="1:8">
      <c r="A7" s="22" t="s">
        <v>38</v>
      </c>
      <c r="B7" s="13">
        <v>126.4105</v>
      </c>
      <c r="C7" s="12">
        <v>126.57769999999999</v>
      </c>
      <c r="D7" s="21">
        <f t="shared" ref="D7:D18" si="0">(B7-C7)/C7</f>
        <v>-1.3209277779576815E-3</v>
      </c>
      <c r="E7" s="21">
        <f>(B7-[1]上月!B3)/[1]上月!B3</f>
        <v>-6.5123024065158658E-2</v>
      </c>
      <c r="F7" s="12">
        <v>472.04926399999999</v>
      </c>
      <c r="G7" s="12">
        <v>487.29174999999998</v>
      </c>
      <c r="H7" s="21">
        <f>(F7-G7)/G7</f>
        <v>-3.1280000123129495E-2</v>
      </c>
    </row>
    <row r="8" spans="1:8">
      <c r="A8" s="22" t="s">
        <v>39</v>
      </c>
      <c r="B8" s="13">
        <v>14.532476999999998</v>
      </c>
      <c r="C8" s="12">
        <v>16.496585999999997</v>
      </c>
      <c r="D8" s="21">
        <f>(B8-C8)/C8</f>
        <v>-0.11906154400674171</v>
      </c>
      <c r="E8" s="21">
        <f>(B8-[1]上月!B4)/[1]上月!B4</f>
        <v>2.1949362404399334E-3</v>
      </c>
      <c r="F8" s="12">
        <v>54.085442000000008</v>
      </c>
      <c r="G8" s="12">
        <v>56.161558999999997</v>
      </c>
      <c r="H8" s="21">
        <f>(F8-G8)/G8</f>
        <v>-3.6966869099912085E-2</v>
      </c>
    </row>
    <row r="9" spans="1:8">
      <c r="A9" s="22" t="s">
        <v>40</v>
      </c>
      <c r="B9" s="13">
        <v>38.250084999999999</v>
      </c>
      <c r="C9" s="12">
        <v>37.199278</v>
      </c>
      <c r="D9" s="21">
        <f>(B9-C9)/C9</f>
        <v>2.8248048255130085E-2</v>
      </c>
      <c r="E9" s="21">
        <f>(B9-[1]上月!B5)/[1]上月!B5</f>
        <v>-6.8374010591041812E-2</v>
      </c>
      <c r="F9" s="12">
        <v>148.12316899999999</v>
      </c>
      <c r="G9" s="12">
        <v>140.630471</v>
      </c>
      <c r="H9" s="21">
        <f>(F9-G9)/G9</f>
        <v>5.3279335173384935E-2</v>
      </c>
    </row>
    <row r="10" spans="1:8">
      <c r="A10" s="22" t="s">
        <v>41</v>
      </c>
      <c r="B10" s="13">
        <v>0.30476700000000001</v>
      </c>
      <c r="C10" s="12">
        <v>0.60868900000000004</v>
      </c>
      <c r="D10" s="21">
        <f>(B10-C10)/C10</f>
        <v>-0.49930588527146047</v>
      </c>
      <c r="E10" s="21">
        <f>(B10-[1]上月!B6)/[1]上月!B6</f>
        <v>-0.13067029497086236</v>
      </c>
      <c r="F10" s="12">
        <v>1.0415709999999998</v>
      </c>
      <c r="G10" s="12">
        <v>2.0061270000000002</v>
      </c>
      <c r="H10" s="21">
        <f>(F10-G10)/G10</f>
        <v>-0.48080505371793525</v>
      </c>
    </row>
    <row r="11" spans="1:8">
      <c r="A11" s="20" t="s">
        <v>42</v>
      </c>
      <c r="B11" s="12">
        <f>SUM(B12:B15)</f>
        <v>169.39157521360002</v>
      </c>
      <c r="C11" s="12">
        <f>SUM(C12:C15)</f>
        <v>145.239599543</v>
      </c>
      <c r="D11" s="21">
        <f t="shared" si="0"/>
        <v>0.16629056914639542</v>
      </c>
      <c r="E11" s="21">
        <f>(B11-[1]上月!B7)/[1]上月!B7</f>
        <v>2.1937395291526333E-2</v>
      </c>
      <c r="F11" s="12">
        <f>SUM(F12:F15)</f>
        <v>581.42661280840002</v>
      </c>
      <c r="G11" s="12">
        <f>SUM(G12:G15)</f>
        <v>588.38142786700007</v>
      </c>
      <c r="H11" s="21">
        <f t="shared" ref="H11:H18" si="1">(F11-G11)/G11</f>
        <v>-1.182024912617082E-2</v>
      </c>
    </row>
    <row r="12" spans="1:8">
      <c r="A12" s="23" t="s">
        <v>43</v>
      </c>
      <c r="B12" s="13">
        <v>93.414902639999994</v>
      </c>
      <c r="C12" s="12">
        <v>88.713286960000005</v>
      </c>
      <c r="D12" s="21">
        <f t="shared" si="0"/>
        <v>5.2997874851823536E-2</v>
      </c>
      <c r="E12" s="21">
        <f>(B12-[1]上月!B8)/[1]上月!B8</f>
        <v>1.9032398992012443E-2</v>
      </c>
      <c r="F12" s="12">
        <v>324.01970318999997</v>
      </c>
      <c r="G12" s="12">
        <v>326.41923019000001</v>
      </c>
      <c r="H12" s="21">
        <f t="shared" si="1"/>
        <v>-7.3510589391542081E-3</v>
      </c>
    </row>
    <row r="13" spans="1:8">
      <c r="A13" s="23" t="s">
        <v>44</v>
      </c>
      <c r="B13" s="13">
        <v>64.206404160000005</v>
      </c>
      <c r="C13" s="12">
        <v>43.20752152</v>
      </c>
      <c r="D13" s="21">
        <f t="shared" si="0"/>
        <v>0.48600062908676656</v>
      </c>
      <c r="E13" s="21">
        <f>(B13-[1]上月!B9)/[1]上月!B9</f>
        <v>8.8054848112246162E-2</v>
      </c>
      <c r="F13" s="12">
        <v>208.55193886000001</v>
      </c>
      <c r="G13" s="12">
        <v>210.91374388000003</v>
      </c>
      <c r="H13" s="21">
        <f t="shared" si="1"/>
        <v>-1.1197966412960624E-2</v>
      </c>
    </row>
    <row r="14" spans="1:8">
      <c r="A14" s="23" t="s">
        <v>45</v>
      </c>
      <c r="B14" s="13">
        <v>11.759600799599999</v>
      </c>
      <c r="C14" s="12">
        <v>13.316101999999999</v>
      </c>
      <c r="D14" s="21">
        <f>(B14-C14)/C14</f>
        <v>-0.11688865107822091</v>
      </c>
      <c r="E14" s="21">
        <f>(B14-[1]上月!B10)/[1]上月!B10</f>
        <v>-0.21961281172053002</v>
      </c>
      <c r="F14" s="12">
        <v>48.829034406400005</v>
      </c>
      <c r="G14" s="12">
        <v>51.037602290000002</v>
      </c>
      <c r="H14" s="21">
        <f t="shared" si="1"/>
        <v>-4.3273347189210151E-2</v>
      </c>
    </row>
    <row r="15" spans="1:8">
      <c r="A15" s="23" t="s">
        <v>46</v>
      </c>
      <c r="B15" s="13">
        <v>1.0667614000000002E-2</v>
      </c>
      <c r="C15" s="12">
        <v>2.6890629999999998E-3</v>
      </c>
      <c r="D15" s="21">
        <f>(B15-C15)/C15</f>
        <v>2.9670375889296765</v>
      </c>
      <c r="E15" s="21">
        <f>(B15-[1]上月!B11)/[1]上月!B11</f>
        <v>0.79570295022383164</v>
      </c>
      <c r="F15" s="12">
        <v>2.5936351999999999E-2</v>
      </c>
      <c r="G15" s="12">
        <v>1.0851507000000002E-2</v>
      </c>
      <c r="H15" s="21">
        <f t="shared" si="1"/>
        <v>1.3901152162552164</v>
      </c>
    </row>
    <row r="16" spans="1:8">
      <c r="A16" s="20" t="s">
        <v>47</v>
      </c>
      <c r="B16" s="12">
        <f>B6+B11</f>
        <v>348.88940421360002</v>
      </c>
      <c r="C16" s="12">
        <f>SUM(C17:C21)</f>
        <v>326.12185254299999</v>
      </c>
      <c r="D16" s="21">
        <f t="shared" si="0"/>
        <v>6.9813020786756594E-2</v>
      </c>
      <c r="E16" s="21">
        <f>(B16-[1]上月!B12)/[1]上月!B12</f>
        <v>-2.23903881642597E-2</v>
      </c>
      <c r="F16" s="12">
        <f>F6+F11</f>
        <v>1256.7260588084</v>
      </c>
      <c r="G16" s="12">
        <f>G6+G11</f>
        <v>1274.471334867</v>
      </c>
      <c r="H16" s="21">
        <f t="shared" si="1"/>
        <v>-1.392363686269321E-2</v>
      </c>
    </row>
    <row r="17" spans="1:8">
      <c r="A17" s="23" t="s">
        <v>48</v>
      </c>
      <c r="B17" s="12">
        <f>B7+B12</f>
        <v>219.82540263999999</v>
      </c>
      <c r="C17" s="12">
        <f>C7+C12</f>
        <v>215.29098696</v>
      </c>
      <c r="D17" s="21">
        <f>(B17-C17)/C17</f>
        <v>2.1061799864582658E-2</v>
      </c>
      <c r="E17" s="21">
        <f>(B17-[1]上月!B13)/[1]上月!B13</f>
        <v>-3.1121229129099912E-2</v>
      </c>
      <c r="F17" s="12">
        <f>F7+F12</f>
        <v>796.06896718999997</v>
      </c>
      <c r="G17" s="12">
        <f>G7+G12</f>
        <v>813.71098018999999</v>
      </c>
      <c r="H17" s="21">
        <f t="shared" si="1"/>
        <v>-2.1680932701535677E-2</v>
      </c>
    </row>
    <row r="18" spans="1:8">
      <c r="A18" s="23" t="s">
        <v>49</v>
      </c>
      <c r="B18" s="12">
        <f>B13</f>
        <v>64.206404160000005</v>
      </c>
      <c r="C18" s="12">
        <f>C13</f>
        <v>43.20752152</v>
      </c>
      <c r="D18" s="21">
        <f t="shared" si="0"/>
        <v>0.48600062908676656</v>
      </c>
      <c r="E18" s="21">
        <f>(B18-[1]上月!B14)/[1]上月!B14</f>
        <v>8.8054848112246162E-2</v>
      </c>
      <c r="F18" s="12">
        <f>F13</f>
        <v>208.55193886000001</v>
      </c>
      <c r="G18" s="12">
        <f>G13</f>
        <v>210.91374388000003</v>
      </c>
      <c r="H18" s="21">
        <f t="shared" si="1"/>
        <v>-1.1197966412960624E-2</v>
      </c>
    </row>
    <row r="19" spans="1:8">
      <c r="A19" s="23" t="s">
        <v>50</v>
      </c>
      <c r="B19" s="12">
        <f>B8+B14</f>
        <v>26.292077799599998</v>
      </c>
      <c r="C19" s="12">
        <f>C8+C14</f>
        <v>29.812687999999994</v>
      </c>
      <c r="D19" s="21">
        <f>(B19-C19)/C19</f>
        <v>-0.11809100207267446</v>
      </c>
      <c r="E19" s="21">
        <f>(B19-[1]上月!B15)/[1]上月!B15</f>
        <v>-0.11084034069221528</v>
      </c>
      <c r="F19" s="12">
        <f>F8+F14</f>
        <v>102.91447640640001</v>
      </c>
      <c r="G19" s="12">
        <f>G8+G14</f>
        <v>107.19916129000001</v>
      </c>
      <c r="H19" s="21">
        <f>(F19-G19)/G19</f>
        <v>-3.9969388118708045E-2</v>
      </c>
    </row>
    <row r="20" spans="1:8">
      <c r="A20" s="23" t="s">
        <v>51</v>
      </c>
      <c r="B20" s="12">
        <f>B9+B15</f>
        <v>38.260752613999998</v>
      </c>
      <c r="C20" s="12">
        <f>C9+C15</f>
        <v>37.201967062999998</v>
      </c>
      <c r="D20" s="21">
        <f>(B20-C20)/C20</f>
        <v>2.8460472243496963E-2</v>
      </c>
      <c r="E20" s="21">
        <f>(B20-[1]上月!B16)/[1]上月!B16</f>
        <v>-6.8249004383725193E-2</v>
      </c>
      <c r="F20" s="12">
        <f>F9+F15</f>
        <v>148.14910535199999</v>
      </c>
      <c r="G20" s="12">
        <f>G9+G15</f>
        <v>140.64132250700001</v>
      </c>
      <c r="H20" s="21">
        <f>(F20-G20)/G20</f>
        <v>5.3382481842250182E-2</v>
      </c>
    </row>
    <row r="21" spans="1:8">
      <c r="A21" s="23" t="s">
        <v>52</v>
      </c>
      <c r="B21" s="12">
        <f>B10</f>
        <v>0.30476700000000001</v>
      </c>
      <c r="C21" s="12">
        <f>C10</f>
        <v>0.60868900000000004</v>
      </c>
      <c r="D21" s="21">
        <f>(B21-C21)/C21</f>
        <v>-0.49930588527146047</v>
      </c>
      <c r="E21" s="21">
        <f>(B21-[1]上月!B17)/[1]上月!B17</f>
        <v>-0.13067029497086236</v>
      </c>
      <c r="F21" s="12">
        <f>F10</f>
        <v>1.0415709999999998</v>
      </c>
      <c r="G21" s="12">
        <f>G10</f>
        <v>2.0061270000000002</v>
      </c>
      <c r="H21" s="21">
        <f>(F21-G21)/G21</f>
        <v>-0.48080505371793525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3.5"/>
  <sheetData>
    <row r="1" spans="1:13" ht="21">
      <c r="A1" s="32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">
      <c r="A2" s="34"/>
      <c r="B2" s="35"/>
      <c r="C2" s="36"/>
      <c r="D2" s="37"/>
      <c r="E2" s="36"/>
      <c r="F2" s="35"/>
      <c r="G2" s="36"/>
      <c r="H2" s="35"/>
      <c r="I2" s="36"/>
      <c r="J2" s="35"/>
      <c r="K2" s="36"/>
      <c r="L2" s="38" t="s">
        <v>54</v>
      </c>
      <c r="M2" s="38"/>
    </row>
    <row r="3" spans="1:13">
      <c r="A3" s="31" t="s">
        <v>55</v>
      </c>
      <c r="B3" s="31" t="s">
        <v>4</v>
      </c>
      <c r="C3" s="39"/>
      <c r="D3" s="39"/>
      <c r="E3" s="39"/>
      <c r="F3" s="31" t="s">
        <v>56</v>
      </c>
      <c r="G3" s="39"/>
      <c r="H3" s="39"/>
      <c r="I3" s="39"/>
      <c r="J3" s="31" t="s">
        <v>57</v>
      </c>
      <c r="K3" s="39"/>
      <c r="L3" s="39"/>
      <c r="M3" s="39"/>
    </row>
    <row r="4" spans="1:13">
      <c r="A4" s="31"/>
      <c r="B4" s="27" t="s">
        <v>31</v>
      </c>
      <c r="C4" s="28"/>
      <c r="D4" s="31" t="s">
        <v>32</v>
      </c>
      <c r="E4" s="39"/>
      <c r="F4" s="27" t="s">
        <v>31</v>
      </c>
      <c r="G4" s="28"/>
      <c r="H4" s="31" t="s">
        <v>32</v>
      </c>
      <c r="I4" s="39"/>
      <c r="J4" s="27" t="s">
        <v>31</v>
      </c>
      <c r="K4" s="28"/>
      <c r="L4" s="31" t="s">
        <v>32</v>
      </c>
      <c r="M4" s="39"/>
    </row>
    <row r="5" spans="1:13">
      <c r="A5" s="31"/>
      <c r="B5" s="40" t="s">
        <v>58</v>
      </c>
      <c r="C5" s="41" t="s">
        <v>59</v>
      </c>
      <c r="D5" s="40" t="s">
        <v>60</v>
      </c>
      <c r="E5" s="41" t="s">
        <v>59</v>
      </c>
      <c r="F5" s="40" t="s">
        <v>58</v>
      </c>
      <c r="G5" s="41" t="s">
        <v>59</v>
      </c>
      <c r="H5" s="40" t="s">
        <v>60</v>
      </c>
      <c r="I5" s="41" t="s">
        <v>59</v>
      </c>
      <c r="J5" s="40" t="s">
        <v>58</v>
      </c>
      <c r="K5" s="41" t="s">
        <v>59</v>
      </c>
      <c r="L5" s="40" t="s">
        <v>60</v>
      </c>
      <c r="M5" s="41" t="s">
        <v>59</v>
      </c>
    </row>
    <row r="6" spans="1:13">
      <c r="A6" s="31"/>
      <c r="B6" s="40"/>
      <c r="C6" s="42" t="s">
        <v>61</v>
      </c>
      <c r="D6" s="40"/>
      <c r="E6" s="42" t="s">
        <v>61</v>
      </c>
      <c r="F6" s="40"/>
      <c r="G6" s="42" t="s">
        <v>61</v>
      </c>
      <c r="H6" s="40"/>
      <c r="I6" s="42" t="s">
        <v>61</v>
      </c>
      <c r="J6" s="40"/>
      <c r="K6" s="42" t="s">
        <v>61</v>
      </c>
      <c r="L6" s="40"/>
      <c r="M6" s="42" t="s">
        <v>61</v>
      </c>
    </row>
    <row r="7" spans="1:13">
      <c r="A7" s="18" t="s">
        <v>62</v>
      </c>
      <c r="B7" s="43">
        <v>45846.96</v>
      </c>
      <c r="C7" s="44">
        <f>(B7-[2]与15年同期销量比较!B4)/[2]与15年同期销量比较!B4*100</f>
        <v>-2.1415662528449699</v>
      </c>
      <c r="D7" s="43">
        <v>158597.68</v>
      </c>
      <c r="E7" s="44">
        <f>(D7-[2]与15年同期销量比较!C4)/[2]与15年同期销量比较!C4*100</f>
        <v>-8.2062604246165129</v>
      </c>
      <c r="F7" s="43">
        <v>51824.711499999998</v>
      </c>
      <c r="G7" s="44">
        <f>(F7-[2]与15年同期销量比较!D4)/[2]与15年同期销量比较!D4*100</f>
        <v>20.00902106986204</v>
      </c>
      <c r="H7" s="43">
        <v>169998.62469999999</v>
      </c>
      <c r="I7" s="44">
        <f>(H7-[2]与15年同期销量比较!E4)/[2]与15年同期销量比较!E4*100</f>
        <v>-13.898408837573257</v>
      </c>
      <c r="J7" s="43">
        <f>B7+F7</f>
        <v>97671.671499999997</v>
      </c>
      <c r="K7" s="44">
        <f>(J7-[2]与15年同期销量比较!F4)/[2]与15年同期销量比较!F4*100</f>
        <v>8.4827316128992951</v>
      </c>
      <c r="L7" s="43">
        <f>D7+H7</f>
        <v>328596.30469999998</v>
      </c>
      <c r="M7" s="44">
        <f>(L7-[2]与15年同期销量比较!I4)/[2]与15年同期销量比较!I4*100</f>
        <v>-11.24193758754854</v>
      </c>
    </row>
    <row r="8" spans="1:13">
      <c r="A8" s="18" t="s">
        <v>63</v>
      </c>
      <c r="B8" s="43">
        <v>34415.65</v>
      </c>
      <c r="C8" s="44">
        <f>(B8-[2]与15年同期销量比较!B5)/[2]与15年同期销量比较!B5*100</f>
        <v>7.8150071645580281</v>
      </c>
      <c r="D8" s="43">
        <v>130193.07</v>
      </c>
      <c r="E8" s="44">
        <f>(D8-[2]与15年同期销量比较!C5)/[2]与15年同期销量比较!C5*100</f>
        <v>-8.8537986116196432</v>
      </c>
      <c r="F8" s="43">
        <v>34469.795100000003</v>
      </c>
      <c r="G8" s="44">
        <f>(F8-[2]与15年同期销量比较!D5)/[2]与15年同期销量比较!D5*100</f>
        <v>66.364387646984227</v>
      </c>
      <c r="H8" s="43">
        <v>97086.549499999994</v>
      </c>
      <c r="I8" s="44">
        <f>(H8-[2]与15年同期销量比较!E5)/[2]与15年同期销量比较!E5*100</f>
        <v>-56.536723483856498</v>
      </c>
      <c r="J8" s="43">
        <f>B8+F8</f>
        <v>68885.445100000012</v>
      </c>
      <c r="K8" s="44">
        <f>(J8-[2]与15年同期销量比较!F5)/[2]与15年同期销量比较!F5*100</f>
        <v>30.860226045754928</v>
      </c>
      <c r="L8" s="43">
        <f>D8+H8</f>
        <v>227279.6195</v>
      </c>
      <c r="M8" s="44">
        <f>(L8-[2]与15年同期销量比较!I5)/[2]与15年同期销量比较!I5*100</f>
        <v>-37.938347506046163</v>
      </c>
    </row>
    <row r="9" spans="1:13">
      <c r="A9" s="18" t="s">
        <v>64</v>
      </c>
      <c r="B9" s="43">
        <v>66696.929999999993</v>
      </c>
      <c r="C9" s="44">
        <f>(B9-[2]与15年同期销量比较!B6)/[2]与15年同期销量比较!B6*100</f>
        <v>-16.856722829813847</v>
      </c>
      <c r="D9" s="43">
        <v>221966.15</v>
      </c>
      <c r="E9" s="44">
        <f>(D9-[2]与15年同期销量比较!C6)/[2]与15年同期销量比较!C6*100</f>
        <v>-18.226576031685777</v>
      </c>
      <c r="F9" s="43">
        <v>101350.40730000001</v>
      </c>
      <c r="G9" s="44">
        <f>(F9-[2]与15年同期销量比较!D6)/[2]与15年同期销量比较!D6*100</f>
        <v>2.0583591943242006</v>
      </c>
      <c r="H9" s="43">
        <v>354682.00270000001</v>
      </c>
      <c r="I9" s="44">
        <f>(H9-[2]与15年同期销量比较!E6)/[2]与15年同期销量比较!E6*100</f>
        <v>16.61774590041956</v>
      </c>
      <c r="J9" s="43">
        <f t="shared" ref="J9:J38" si="0">B9+F9</f>
        <v>168047.33730000001</v>
      </c>
      <c r="K9" s="44">
        <f>(J9-[2]与15年同期销量比较!F6)/[2]与15年同期销量比较!F6*100</f>
        <v>-6.3936615893063795</v>
      </c>
      <c r="L9" s="43">
        <f t="shared" ref="L9:L38" si="1">D9+H9</f>
        <v>576648.15269999998</v>
      </c>
      <c r="M9" s="44">
        <f>(L9-[2]与15年同期销量比较!I6)/[2]与15年同期销量比较!I6*100</f>
        <v>0.18538220741595499</v>
      </c>
    </row>
    <row r="10" spans="1:13">
      <c r="A10" s="18" t="s">
        <v>65</v>
      </c>
      <c r="B10" s="43">
        <v>35849.64</v>
      </c>
      <c r="C10" s="44">
        <f>(B10-[2]与15年同期销量比较!B7)/[2]与15年同期销量比较!B7*100</f>
        <v>-12.12946633740418</v>
      </c>
      <c r="D10" s="43">
        <v>139742.01</v>
      </c>
      <c r="E10" s="44">
        <f>(D10-[2]与15年同期销量比较!C7)/[2]与15年同期销量比较!C7*100</f>
        <v>-2.0970161597851189</v>
      </c>
      <c r="F10" s="43">
        <v>19009.904699999999</v>
      </c>
      <c r="G10" s="44">
        <f>(F10-[2]与15年同期销量比较!D7)/[2]与15年同期销量比较!D7*100</f>
        <v>-5.0485456853171069</v>
      </c>
      <c r="H10" s="43">
        <v>64779.764900000002</v>
      </c>
      <c r="I10" s="44">
        <f>(H10-[2]与15年同期销量比较!E7)/[2]与15年同期销量比较!E7*100</f>
        <v>0.35477664653580226</v>
      </c>
      <c r="J10" s="43">
        <f t="shared" si="0"/>
        <v>54859.544699999999</v>
      </c>
      <c r="K10" s="44">
        <f>(J10-[2]与15年同期销量比较!F7)/[2]与15年同期销量比较!F7*100</f>
        <v>-9.798535230821571</v>
      </c>
      <c r="L10" s="43">
        <f t="shared" si="1"/>
        <v>204521.77490000002</v>
      </c>
      <c r="M10" s="44">
        <f>(L10-[2]与15年同期销量比较!I7)/[2]与15年同期销量比较!I7*100</f>
        <v>-1.3335052768138971</v>
      </c>
    </row>
    <row r="11" spans="1:13">
      <c r="A11" s="18" t="s">
        <v>66</v>
      </c>
      <c r="B11" s="43">
        <v>53444.34</v>
      </c>
      <c r="C11" s="44">
        <f>(B11-[2]与15年同期销量比较!B8)/[2]与15年同期销量比较!B8*100</f>
        <v>13.151310862850533</v>
      </c>
      <c r="D11" s="43">
        <v>213813.56</v>
      </c>
      <c r="E11" s="44">
        <f>(D11-[2]与15年同期销量比较!C8)/[2]与15年同期销量比较!C8*100</f>
        <v>3.5014929070878318</v>
      </c>
      <c r="F11" s="43">
        <v>42507.222600000001</v>
      </c>
      <c r="G11" s="44">
        <f>(F11-[2]与15年同期销量比较!D8)/[2]与15年同期销量比较!D8*100</f>
        <v>5.5139700501999993</v>
      </c>
      <c r="H11" s="43">
        <v>152009.47039999999</v>
      </c>
      <c r="I11" s="44">
        <f>(H11-[2]与15年同期销量比较!E8)/[2]与15年同期销量比较!E8*100</f>
        <v>18.777452095709133</v>
      </c>
      <c r="J11" s="43">
        <f t="shared" si="0"/>
        <v>95951.562600000005</v>
      </c>
      <c r="K11" s="44">
        <f>(J11-[2]与15年同期销量比较!F8)/[2]与15年同期销量比较!F8*100</f>
        <v>9.6357464264039301</v>
      </c>
      <c r="L11" s="43">
        <f t="shared" si="1"/>
        <v>365823.03039999999</v>
      </c>
      <c r="M11" s="44">
        <f>(L11-[2]与15年同期销量比较!I8)/[2]与15年同期销量比较!I8*100</f>
        <v>9.3449920508325715</v>
      </c>
    </row>
    <row r="12" spans="1:13">
      <c r="A12" s="18" t="s">
        <v>67</v>
      </c>
      <c r="B12" s="43">
        <v>106482.01</v>
      </c>
      <c r="C12" s="44">
        <f>(B12-[2]与15年同期销量比较!B9)/[2]与15年同期销量比较!B9*100</f>
        <v>-2.8958256389211909</v>
      </c>
      <c r="D12" s="43">
        <v>384906.84</v>
      </c>
      <c r="E12" s="44">
        <f>(D12-[2]与15年同期销量比较!C9)/[2]与15年同期销量比较!C9*100</f>
        <v>0.63264099358967052</v>
      </c>
      <c r="F12" s="43">
        <v>52109.796600000001</v>
      </c>
      <c r="G12" s="44">
        <f>(F12-[2]与15年同期销量比较!D9)/[2]与15年同期销量比较!D9*100</f>
        <v>13.883720635145016</v>
      </c>
      <c r="H12" s="43">
        <v>190950.5423</v>
      </c>
      <c r="I12" s="44">
        <f>(H12-[2]与15年同期销量比较!E9)/[2]与15年同期销量比较!E9*100</f>
        <v>12.761969922528607</v>
      </c>
      <c r="J12" s="43">
        <f t="shared" si="0"/>
        <v>158591.80660000001</v>
      </c>
      <c r="K12" s="44">
        <f>(J12-[2]与15年同期销量比较!F9)/[2]与15年同期销量比较!F9*100</f>
        <v>2.0443950823184296</v>
      </c>
      <c r="L12" s="43">
        <f t="shared" si="1"/>
        <v>575857.38230000006</v>
      </c>
      <c r="M12" s="44">
        <f>(L12-[2]与15年同期销量比较!I9)/[2]与15年同期销量比较!I9*100</f>
        <v>4.3547785369020859</v>
      </c>
    </row>
    <row r="13" spans="1:13">
      <c r="A13" s="18" t="s">
        <v>68</v>
      </c>
      <c r="B13" s="43">
        <v>30683.64</v>
      </c>
      <c r="C13" s="44">
        <f>(B13-[2]与15年同期销量比较!B10)/[2]与15年同期销量比较!B10*100</f>
        <v>-9.3185423059497872</v>
      </c>
      <c r="D13" s="43">
        <v>119254.41</v>
      </c>
      <c r="E13" s="44">
        <f>(D13-[2]与15年同期销量比较!C10)/[2]与15年同期销量比较!C10*100</f>
        <v>-7.0275092503232885</v>
      </c>
      <c r="F13" s="43">
        <v>36173.562700000002</v>
      </c>
      <c r="G13" s="44">
        <f>(F13-[2]与15年同期销量比较!D10)/[2]与15年同期销量比较!D10*100</f>
        <v>-2.5637160772132539</v>
      </c>
      <c r="H13" s="43">
        <v>132202.78289999999</v>
      </c>
      <c r="I13" s="44">
        <f>(H13-[2]与15年同期销量比较!E10)/[2]与15年同期销量比较!E10*100</f>
        <v>8.5702294436328028E-2</v>
      </c>
      <c r="J13" s="43">
        <f t="shared" si="0"/>
        <v>66857.202699999994</v>
      </c>
      <c r="K13" s="44">
        <f>(J13-[2]与15年同期销量比较!F10)/[2]与15年同期销量比较!F10*100</f>
        <v>-5.7846085188034229</v>
      </c>
      <c r="L13" s="43">
        <f t="shared" si="1"/>
        <v>251457.19289999999</v>
      </c>
      <c r="M13" s="44">
        <f>(L13-[2]与15年同期销量比较!I10)/[2]与15年同期销量比较!I10*100</f>
        <v>-3.4187057196914923</v>
      </c>
    </row>
    <row r="14" spans="1:13">
      <c r="A14" s="18" t="s">
        <v>69</v>
      </c>
      <c r="B14" s="43">
        <v>46120.41</v>
      </c>
      <c r="C14" s="44">
        <f>(B14-[2]与15年同期销量比较!B11)/[2]与15年同期销量比较!B11*100</f>
        <v>-3.3459563677515276</v>
      </c>
      <c r="D14" s="43">
        <v>183083.41</v>
      </c>
      <c r="E14" s="44">
        <f>(D14-[2]与15年同期销量比较!C11)/[2]与15年同期销量比较!C11*100</f>
        <v>-1.2284123253942001</v>
      </c>
      <c r="F14" s="43">
        <v>59128.019399999997</v>
      </c>
      <c r="G14" s="44">
        <f>(F14-[2]与15年同期销量比较!D11)/[2]与15年同期销量比较!D11*100</f>
        <v>18.185586953390054</v>
      </c>
      <c r="H14" s="43">
        <v>186392.93049999999</v>
      </c>
      <c r="I14" s="44">
        <f>(H14-[2]与15年同期销量比较!E11)/[2]与15年同期销量比较!E11*100</f>
        <v>-29.59708207665906</v>
      </c>
      <c r="J14" s="43">
        <f t="shared" si="0"/>
        <v>105248.42939999999</v>
      </c>
      <c r="K14" s="44">
        <f>(J14-[2]与15年同期销量比较!F11)/[2]与15年同期销量比较!F11*100</f>
        <v>7.6745462462458223</v>
      </c>
      <c r="L14" s="43">
        <f t="shared" si="1"/>
        <v>369476.34049999999</v>
      </c>
      <c r="M14" s="44">
        <f>(L14-[2]与15年同期销量比较!I11)/[2]与15年同期销量比较!I11*100</f>
        <v>-17.914597130414471</v>
      </c>
    </row>
    <row r="15" spans="1:13">
      <c r="A15" s="18" t="s">
        <v>70</v>
      </c>
      <c r="B15" s="43">
        <v>36539.730000000003</v>
      </c>
      <c r="C15" s="44">
        <f>(B15-[2]与15年同期销量比较!B12)/[2]与15年同期销量比较!B12*100</f>
        <v>10.840721252636808</v>
      </c>
      <c r="D15" s="43">
        <v>136153.21</v>
      </c>
      <c r="E15" s="44">
        <f>(D15-[2]与15年同期销量比较!C12)/[2]与15年同期销量比较!C12*100</f>
        <v>-12.552372604046091</v>
      </c>
      <c r="F15" s="43">
        <v>28630.4139</v>
      </c>
      <c r="G15" s="44">
        <f>(F15-[2]与15年同期销量比较!D12)/[2]与15年同期销量比较!D12*100</f>
        <v>6.0451389072156418</v>
      </c>
      <c r="H15" s="43">
        <v>99072.719599999997</v>
      </c>
      <c r="I15" s="44">
        <f>(H15-[2]与15年同期销量比较!E12)/[2]与15年同期销量比较!E12*100</f>
        <v>-45.69509957863503</v>
      </c>
      <c r="J15" s="43">
        <f t="shared" si="0"/>
        <v>65170.143900000003</v>
      </c>
      <c r="K15" s="44">
        <f>(J15-[2]与15年同期销量比较!F12)/[2]与15年同期销量比较!F12*100</f>
        <v>8.6815584420782308</v>
      </c>
      <c r="L15" s="43">
        <f t="shared" si="1"/>
        <v>235225.92959999997</v>
      </c>
      <c r="M15" s="44">
        <f>(L15-[2]与15年同期销量比较!I12)/[2]与15年同期销量比较!I12*100</f>
        <v>-30.434265315581754</v>
      </c>
    </row>
    <row r="16" spans="1:13">
      <c r="A16" s="18" t="s">
        <v>71</v>
      </c>
      <c r="B16" s="43">
        <v>113076.66</v>
      </c>
      <c r="C16" s="44">
        <f>(B16-[2]与15年同期销量比较!B13)/[2]与15年同期销量比较!B13*100</f>
        <v>-14.996175917708335</v>
      </c>
      <c r="D16" s="43">
        <v>442243.72</v>
      </c>
      <c r="E16" s="44">
        <f>(D16-[2]与15年同期销量比较!C13)/[2]与15年同期销量比较!C13*100</f>
        <v>-1.6944253912556353</v>
      </c>
      <c r="F16" s="43">
        <v>164423.85159599999</v>
      </c>
      <c r="G16" s="44">
        <f>(F16-[2]与15年同期销量比较!D13)/[2]与15年同期销量比较!D13*100</f>
        <v>4.5781045157181088</v>
      </c>
      <c r="H16" s="43">
        <v>554691.29416400008</v>
      </c>
      <c r="I16" s="44">
        <f>(H16-[2]与15年同期销量比较!E13)/[2]与15年同期销量比较!E13*100</f>
        <v>11.38765824352943</v>
      </c>
      <c r="J16" s="43">
        <f t="shared" si="0"/>
        <v>277500.511596</v>
      </c>
      <c r="K16" s="44">
        <f>(J16-[2]与15年同期销量比较!F13)/[2]与15年同期销量比较!F13*100</f>
        <v>-4.3930056777819351</v>
      </c>
      <c r="L16" s="43">
        <f t="shared" si="1"/>
        <v>996935.01416400005</v>
      </c>
      <c r="M16" s="44">
        <f>(L16-[2]与15年同期销量比较!I13)/[2]与15年同期销量比较!I13*100</f>
        <v>5.1786640933259589</v>
      </c>
    </row>
    <row r="17" spans="1:13">
      <c r="A17" s="18" t="s">
        <v>72</v>
      </c>
      <c r="B17" s="43">
        <v>128639.23</v>
      </c>
      <c r="C17" s="44">
        <f>(B17-[2]与15年同期销量比较!B14)/[2]与15年同期销量比较!B14*100</f>
        <v>0.30320380362255533</v>
      </c>
      <c r="D17" s="43">
        <v>483337.68</v>
      </c>
      <c r="E17" s="44">
        <f>(D17-[2]与15年同期销量比较!C14)/[2]与15年同期销量比较!C14*100</f>
        <v>2.3824116450204689</v>
      </c>
      <c r="F17" s="43">
        <v>106380.4385</v>
      </c>
      <c r="G17" s="44">
        <f>(F17-[2]与15年同期销量比较!D14)/[2]与15年同期销量比较!D14*100</f>
        <v>2.655342015590052</v>
      </c>
      <c r="H17" s="43">
        <v>366210.1838</v>
      </c>
      <c r="I17" s="44">
        <f>(H17-[2]与15年同期销量比较!E14)/[2]与15年同期销量比较!E14*100</f>
        <v>-2.9197094924410814</v>
      </c>
      <c r="J17" s="43">
        <f t="shared" si="0"/>
        <v>235019.6685</v>
      </c>
      <c r="K17" s="44">
        <f>(J17-[2]与15年同期销量比较!F14)/[2]与15年同期销量比较!F14*100</f>
        <v>1.3543943162693923</v>
      </c>
      <c r="L17" s="43">
        <f t="shared" si="1"/>
        <v>849547.86379999993</v>
      </c>
      <c r="M17" s="44">
        <f>(L17-[2]与15年同期销量比较!I14)/[2]与15年同期销量比较!I14*100</f>
        <v>2.7468526780351599E-2</v>
      </c>
    </row>
    <row r="18" spans="1:13">
      <c r="A18" s="18" t="s">
        <v>73</v>
      </c>
      <c r="B18" s="43">
        <v>59372.71</v>
      </c>
      <c r="C18" s="44">
        <f>(B18-[2]与15年同期销量比较!B15)/[2]与15年同期销量比较!B15*100</f>
        <v>-17.31072548065735</v>
      </c>
      <c r="D18" s="43">
        <v>226359.73</v>
      </c>
      <c r="E18" s="44">
        <f>(D18-[2]与15年同期销量比较!C15)/[2]与15年同期销量比较!C15*100</f>
        <v>-2.4084355841445806</v>
      </c>
      <c r="F18" s="43">
        <v>50521.4427</v>
      </c>
      <c r="G18" s="44">
        <f>(F18-[2]与15年同期销量比较!D15)/[2]与15年同期销量比较!D15*100</f>
        <v>27.673968156489448</v>
      </c>
      <c r="H18" s="43">
        <v>171200.96900000001</v>
      </c>
      <c r="I18" s="44">
        <f>(H18-[2]与15年同期销量比较!E15)/[2]与15年同期销量比较!E15*100</f>
        <v>10.690399885976621</v>
      </c>
      <c r="J18" s="43">
        <f t="shared" si="0"/>
        <v>109894.15270000001</v>
      </c>
      <c r="K18" s="44">
        <f>(J18-[2]与15年同期销量比较!F15)/[2]与15年同期销量比较!F15*100</f>
        <v>-1.3277075042479907</v>
      </c>
      <c r="L18" s="43">
        <f t="shared" si="1"/>
        <v>397560.69900000002</v>
      </c>
      <c r="M18" s="44">
        <f>(L18-[2]与15年同期销量比较!I15)/[2]与15年同期销量比较!I15*100</f>
        <v>2.8318270768592848</v>
      </c>
    </row>
    <row r="19" spans="1:13">
      <c r="A19" s="18" t="s">
        <v>74</v>
      </c>
      <c r="B19" s="43">
        <v>44895.61</v>
      </c>
      <c r="C19" s="44">
        <f>(B19-[2]与15年同期销量比较!B16)/[2]与15年同期销量比较!B16*100</f>
        <v>-11.715548392475934</v>
      </c>
      <c r="D19" s="43">
        <v>170208.74</v>
      </c>
      <c r="E19" s="44">
        <f>(D19-[2]与15年同期销量比较!C16)/[2]与15年同期销量比较!C16*100</f>
        <v>5.3299802742300288</v>
      </c>
      <c r="F19" s="43">
        <v>67310.735799999995</v>
      </c>
      <c r="G19" s="44">
        <f>(F19-[2]与15年同期销量比较!D16)/[2]与15年同期销量比较!D16*100</f>
        <v>-24.658948578374908</v>
      </c>
      <c r="H19" s="43">
        <v>269413.69910000003</v>
      </c>
      <c r="I19" s="44">
        <f>(H19-[2]与15年同期销量比较!E16)/[2]与15年同期销量比较!E16*100</f>
        <v>6.9123940021879315</v>
      </c>
      <c r="J19" s="43">
        <f t="shared" si="0"/>
        <v>112206.3458</v>
      </c>
      <c r="K19" s="44">
        <f>(J19-[2]与15年同期销量比较!F16)/[2]与15年同期销量比较!F16*100</f>
        <v>-19.963940872789237</v>
      </c>
      <c r="L19" s="43">
        <f t="shared" si="1"/>
        <v>439622.43910000002</v>
      </c>
      <c r="M19" s="44">
        <f>(L19-[2]与15年同期销量比较!I16)/[2]与15年同期销量比较!I16*100</f>
        <v>6.2941224062414785</v>
      </c>
    </row>
    <row r="20" spans="1:13">
      <c r="A20" s="18" t="s">
        <v>75</v>
      </c>
      <c r="B20" s="43">
        <v>21938.86</v>
      </c>
      <c r="C20" s="44">
        <f>(B20-[2]与15年同期销量比较!B17)/[2]与15年同期销量比较!B17*100</f>
        <v>2.0993346910054944</v>
      </c>
      <c r="D20" s="43">
        <v>86018.54</v>
      </c>
      <c r="E20" s="44">
        <f>(D20-[2]与15年同期销量比较!C17)/[2]与15年同期销量比较!C17*100</f>
        <v>-41.875080115703128</v>
      </c>
      <c r="F20" s="43">
        <v>35663.318500000001</v>
      </c>
      <c r="G20" s="44">
        <f>(F20-[2]与15年同期销量比较!D17)/[2]与15年同期销量比较!D17*100</f>
        <v>36.725053426017354</v>
      </c>
      <c r="H20" s="43">
        <v>98740.816699999996</v>
      </c>
      <c r="I20" s="44">
        <f>(H20-[2]与15年同期销量比较!E17)/[2]与15年同期销量比较!E17*100</f>
        <v>-63.386035094379757</v>
      </c>
      <c r="J20" s="43">
        <f t="shared" si="0"/>
        <v>57602.178500000002</v>
      </c>
      <c r="K20" s="44">
        <f>(J20-[2]与15年同期销量比较!F17)/[2]与15年同期销量比较!F17*100</f>
        <v>21.084899639181717</v>
      </c>
      <c r="L20" s="43">
        <f t="shared" si="1"/>
        <v>184759.3567</v>
      </c>
      <c r="M20" s="44">
        <f>(L20-[2]与15年同期销量比较!I17)/[2]与15年同期销量比较!I17*100</f>
        <v>-55.764257519264781</v>
      </c>
    </row>
    <row r="21" spans="1:13">
      <c r="A21" s="18" t="s">
        <v>76</v>
      </c>
      <c r="B21" s="43">
        <v>122656.83</v>
      </c>
      <c r="C21" s="44">
        <f>(B21-[2]与15年同期销量比较!B18)/[2]与15年同期销量比较!B18*100</f>
        <v>-5.1758501557263656</v>
      </c>
      <c r="D21" s="43">
        <v>476882.96</v>
      </c>
      <c r="E21" s="44">
        <f>(D21-[2]与15年同期销量比较!C18)/[2]与15年同期销量比较!C18*100</f>
        <v>-0.81923658947157785</v>
      </c>
      <c r="F21" s="43">
        <v>153015.71479999999</v>
      </c>
      <c r="G21" s="44">
        <f>(F21-[2]与15年同期销量比较!D18)/[2]与15年同期销量比较!D18*100</f>
        <v>16.057658877592669</v>
      </c>
      <c r="H21" s="43">
        <v>528119.25289999996</v>
      </c>
      <c r="I21" s="44">
        <f>(H21-[2]与15年同期销量比较!E18)/[2]与15年同期销量比较!E18*100</f>
        <v>-18.593326336562782</v>
      </c>
      <c r="J21" s="43">
        <f t="shared" si="0"/>
        <v>275672.54479999997</v>
      </c>
      <c r="K21" s="44">
        <f>(J21-[2]与15年同期销量比较!F18)/[2]与15年同期销量比较!F18*100</f>
        <v>5.5422231642666535</v>
      </c>
      <c r="L21" s="43">
        <f t="shared" si="1"/>
        <v>1005002.2128999999</v>
      </c>
      <c r="M21" s="44">
        <f>(L21-[2]与15年同期销量比较!I18)/[2]与15年同期销量比较!I18*100</f>
        <v>-11.027421292628363</v>
      </c>
    </row>
    <row r="22" spans="1:13">
      <c r="A22" s="18" t="s">
        <v>77</v>
      </c>
      <c r="B22" s="43">
        <v>62620.35</v>
      </c>
      <c r="C22" s="44">
        <f>(B22-[2]与15年同期销量比较!B19)/[2]与15年同期销量比较!B19*100</f>
        <v>13.05357033889522</v>
      </c>
      <c r="D22" s="43">
        <v>213032.11</v>
      </c>
      <c r="E22" s="44">
        <f>(D22-[2]与15年同期销量比较!C19)/[2]与15年同期销量比较!C19*100</f>
        <v>0.49431504908100499</v>
      </c>
      <c r="F22" s="43">
        <v>113944.14629999999</v>
      </c>
      <c r="G22" s="44">
        <f>(F22-[2]与15年同期销量比较!D19)/[2]与15年同期销量比较!D19*100</f>
        <v>16.639579439146406</v>
      </c>
      <c r="H22" s="43">
        <v>381383.70069999999</v>
      </c>
      <c r="I22" s="44">
        <f>(H22-[2]与15年同期销量比较!E19)/[2]与15年同期销量比较!E19*100</f>
        <v>31.337182915379103</v>
      </c>
      <c r="J22" s="43">
        <f t="shared" si="0"/>
        <v>176564.4963</v>
      </c>
      <c r="K22" s="44">
        <f>(J22-[2]与15年同期销量比较!F19)/[2]与15年同期销量比较!F19*100</f>
        <v>15.342021454974542</v>
      </c>
      <c r="L22" s="43">
        <f t="shared" si="1"/>
        <v>594415.81070000003</v>
      </c>
      <c r="M22" s="44">
        <f>(L22-[2]与15年同期销量比较!I19)/[2]与15年同期销量比较!I19*100</f>
        <v>18.322453543678556</v>
      </c>
    </row>
    <row r="23" spans="1:13">
      <c r="A23" s="18" t="s">
        <v>78</v>
      </c>
      <c r="B23" s="43">
        <v>80623.59</v>
      </c>
      <c r="C23" s="44">
        <f>(B23-[2]与15年同期销量比较!B20)/[2]与15年同期销量比较!B20*100</f>
        <v>-6.1293675785598865</v>
      </c>
      <c r="D23" s="43">
        <v>320782.61</v>
      </c>
      <c r="E23" s="44">
        <f>(D23-[2]与15年同期销量比较!C20)/[2]与15年同期销量比较!C20*100</f>
        <v>2.2977648831385458</v>
      </c>
      <c r="F23" s="43">
        <v>50816.1423</v>
      </c>
      <c r="G23" s="44">
        <f>(F23-[2]与15年同期销量比较!D20)/[2]与15年同期销量比较!D20*100</f>
        <v>65.092532276131593</v>
      </c>
      <c r="H23" s="43">
        <v>174086.8702</v>
      </c>
      <c r="I23" s="44">
        <f>(H23-[2]与15年同期销量比较!E20)/[2]与15年同期销量比较!E20*100</f>
        <v>71.487722704388958</v>
      </c>
      <c r="J23" s="43">
        <f t="shared" si="0"/>
        <v>131439.7323</v>
      </c>
      <c r="K23" s="44">
        <f>(J23-[2]与15年同期销量比较!F20)/[2]与15年同期销量比较!F20*100</f>
        <v>12.660972889155653</v>
      </c>
      <c r="L23" s="43">
        <f t="shared" si="1"/>
        <v>494869.48019999999</v>
      </c>
      <c r="M23" s="44">
        <f>(L23-[2]与15年同期销量比较!I20)/[2]与15年同期销量比较!I20*100</f>
        <v>19.218945251733103</v>
      </c>
    </row>
    <row r="24" spans="1:13">
      <c r="A24" s="18" t="s">
        <v>79</v>
      </c>
      <c r="B24" s="43">
        <v>82527.67</v>
      </c>
      <c r="C24" s="44">
        <f>(B24-[2]与15年同期销量比较!B21)/[2]与15年同期销量比较!B21*100</f>
        <v>19.303343059921524</v>
      </c>
      <c r="D24" s="43">
        <v>295534.09999999998</v>
      </c>
      <c r="E24" s="44">
        <f>(D24-[2]与15年同期销量比较!C21)/[2]与15年同期销量比较!C21*100</f>
        <v>14.7481450413826</v>
      </c>
      <c r="F24" s="43">
        <v>44877.6515</v>
      </c>
      <c r="G24" s="44">
        <f>(F24-[2]与15年同期销量比较!D21)/[2]与15年同期销量比较!D21*100</f>
        <v>79.937607298875818</v>
      </c>
      <c r="H24" s="43">
        <v>138495.70920000001</v>
      </c>
      <c r="I24" s="44">
        <f>(H24-[2]与15年同期销量比较!E21)/[2]与15年同期销量比较!E21*100</f>
        <v>-19.078095075450648</v>
      </c>
      <c r="J24" s="43">
        <f t="shared" si="0"/>
        <v>127405.32149999999</v>
      </c>
      <c r="K24" s="44">
        <f>(J24-[2]与15年同期销量比较!F21)/[2]与15年同期销量比较!F21*100</f>
        <v>35.371495832192522</v>
      </c>
      <c r="L24" s="43">
        <f t="shared" si="1"/>
        <v>434029.80920000002</v>
      </c>
      <c r="M24" s="44">
        <f>(L24-[2]与15年同期销量比较!I21)/[2]与15年同期销量比较!I21*100</f>
        <v>1.2438191554876044</v>
      </c>
    </row>
    <row r="25" spans="1:13">
      <c r="A25" s="18" t="s">
        <v>80</v>
      </c>
      <c r="B25" s="43">
        <v>178402.25</v>
      </c>
      <c r="C25" s="44">
        <f>(B25-[2]与15年同期销量比较!B22)/[2]与15年同期销量比较!B22*100</f>
        <v>-1.719560965220734</v>
      </c>
      <c r="D25" s="43">
        <v>662329.5</v>
      </c>
      <c r="E25" s="44">
        <f>(D25-[2]与15年同期销量比较!C22)/[2]与15年同期销量比较!C22*100</f>
        <v>-1.967083543325792</v>
      </c>
      <c r="F25" s="43">
        <v>170237.46350000001</v>
      </c>
      <c r="G25" s="44">
        <f>(F25-[2]与15年同期销量比较!D22)/[2]与15年同期销量比较!D22*100</f>
        <v>36.523235266800853</v>
      </c>
      <c r="H25" s="43">
        <v>593379.90209999995</v>
      </c>
      <c r="I25" s="44">
        <f>(H25-[2]与15年同期销量比较!E22)/[2]与15年同期销量比较!E22*100</f>
        <v>23.36906604702633</v>
      </c>
      <c r="J25" s="43">
        <f t="shared" si="0"/>
        <v>348639.71350000001</v>
      </c>
      <c r="K25" s="44">
        <f>(J25-[2]与15年同期销量比较!F22)/[2]与15年同期销量比较!F22*100</f>
        <v>13.85324053845525</v>
      </c>
      <c r="L25" s="43">
        <f t="shared" si="1"/>
        <v>1255709.4021000001</v>
      </c>
      <c r="M25" s="44">
        <f>(L25-[2]与15年同期销量比较!I22)/[2]与15年同期销量比较!I22*100</f>
        <v>8.5691251018602053</v>
      </c>
    </row>
    <row r="26" spans="1:13">
      <c r="A26" s="18" t="s">
        <v>81</v>
      </c>
      <c r="B26" s="43">
        <v>38017.75</v>
      </c>
      <c r="C26" s="44">
        <f>(B26-[2]与15年同期销量比较!B23)/[2]与15年同期销量比较!B23*100</f>
        <v>8.9876563171000257</v>
      </c>
      <c r="D26" s="43">
        <v>155198.44</v>
      </c>
      <c r="E26" s="44">
        <f>(D26-[2]与15年同期销量比较!C23)/[2]与15年同期销量比较!C23*100</f>
        <v>-27.488288680247418</v>
      </c>
      <c r="F26" s="43">
        <v>20254.511699999999</v>
      </c>
      <c r="G26" s="44">
        <f>(F26-[2]与15年同期销量比较!D23)/[2]与15年同期销量比较!D23*100</f>
        <v>25.981248089710025</v>
      </c>
      <c r="H26" s="43">
        <v>72364.9764</v>
      </c>
      <c r="I26" s="44">
        <f>(H26-[2]与15年同期销量比较!E23)/[2]与15年同期销量比较!E23*100</f>
        <v>8.3379876839137577</v>
      </c>
      <c r="J26" s="43">
        <f t="shared" si="0"/>
        <v>58272.261700000003</v>
      </c>
      <c r="K26" s="44">
        <f>(J26-[2]与15年同期销量比较!F23)/[2]与15年同期销量比较!F23*100</f>
        <v>14.348972808528234</v>
      </c>
      <c r="L26" s="43">
        <f t="shared" si="1"/>
        <v>227563.41639999999</v>
      </c>
      <c r="M26" s="44">
        <f>(L26-[2]与15年同期销量比较!I23)/[2]与15年同期销量比较!I23*100</f>
        <v>-18.966922684758323</v>
      </c>
    </row>
    <row r="27" spans="1:13">
      <c r="A27" s="18" t="s">
        <v>82</v>
      </c>
      <c r="B27" s="43">
        <v>13881</v>
      </c>
      <c r="C27" s="44">
        <f>(B27-[2]与15年同期销量比较!B24)/[2]与15年同期销量比较!B24*100</f>
        <v>-7.9919903120159219</v>
      </c>
      <c r="D27" s="43">
        <v>57281.73</v>
      </c>
      <c r="E27" s="44">
        <f>(D27-[2]与15年同期销量比较!C24)/[2]与15年同期销量比较!C24*100</f>
        <v>-2.0687689674055072</v>
      </c>
      <c r="F27" s="43">
        <v>9983.6514400000015</v>
      </c>
      <c r="G27" s="44">
        <f>(F27-[2]与15年同期销量比较!D24)/[2]与15年同期销量比较!D24*100</f>
        <v>12.097668485492017</v>
      </c>
      <c r="H27" s="43">
        <v>36732.806519999998</v>
      </c>
      <c r="I27" s="44">
        <f>(H27-[2]与15年同期销量比较!E24)/[2]与15年同期销量比较!E24*100</f>
        <v>22.872676950529556</v>
      </c>
      <c r="J27" s="43">
        <f t="shared" si="0"/>
        <v>23864.651440000001</v>
      </c>
      <c r="K27" s="44">
        <f>(J27-[2]与15年同期销量比较!F24)/[2]与15年同期销量比较!F24*100</f>
        <v>-0.53468437410323677</v>
      </c>
      <c r="L27" s="43">
        <f t="shared" si="1"/>
        <v>94014.536519999994</v>
      </c>
      <c r="M27" s="44">
        <f>(L27-[2]与15年同期销量比较!I24)/[2]与15年同期销量比较!I24*100</f>
        <v>6.3671612316695487</v>
      </c>
    </row>
    <row r="28" spans="1:13">
      <c r="A28" s="18" t="s">
        <v>83</v>
      </c>
      <c r="B28" s="43">
        <v>37823.35</v>
      </c>
      <c r="C28" s="44">
        <f>(B28-[2]与15年同期销量比较!B25)/[2]与15年同期销量比较!B25*100</f>
        <v>6.1473875518271566</v>
      </c>
      <c r="D28" s="43">
        <v>151313.22</v>
      </c>
      <c r="E28" s="44">
        <f>(D28-[2]与15年同期销量比较!C25)/[2]与15年同期销量比较!C25*100</f>
        <v>-14.196081286694554</v>
      </c>
      <c r="F28" s="43">
        <v>28999.800899999998</v>
      </c>
      <c r="G28" s="44">
        <f>(F28-[2]与15年同期销量比较!D25)/[2]与15年同期销量比较!D25*100</f>
        <v>55.312688818346309</v>
      </c>
      <c r="H28" s="43">
        <v>109880.1161</v>
      </c>
      <c r="I28" s="44">
        <f>(H28-[2]与15年同期销量比较!E25)/[2]与15年同期销量比较!E25*100</f>
        <v>13.307356456567824</v>
      </c>
      <c r="J28" s="43">
        <f t="shared" si="0"/>
        <v>66823.150899999993</v>
      </c>
      <c r="K28" s="44">
        <f>(J28-[2]与15年同期销量比较!F25)/[2]与15年同期销量比较!F25*100</f>
        <v>23.052148487078771</v>
      </c>
      <c r="L28" s="43">
        <f t="shared" si="1"/>
        <v>261193.33610000001</v>
      </c>
      <c r="M28" s="44">
        <f>(L28-[2]与15年同期销量比较!I25)/[2]与15年同期销量比较!I25*100</f>
        <v>-4.4378325900491822</v>
      </c>
    </row>
    <row r="29" spans="1:13">
      <c r="A29" s="18" t="s">
        <v>84</v>
      </c>
      <c r="B29" s="43">
        <v>73468.55</v>
      </c>
      <c r="C29" s="44">
        <f>(B29-[2]与15年同期销量比较!B26)/[2]与15年同期销量比较!B26*100</f>
        <v>4.0386985715531951</v>
      </c>
      <c r="D29" s="43">
        <v>302587.46000000002</v>
      </c>
      <c r="E29" s="44">
        <f>(D29-[2]与15年同期销量比较!C26)/[2]与15年同期销量比较!C26*100</f>
        <v>10.617274725584871</v>
      </c>
      <c r="F29" s="43">
        <v>43569.041499999999</v>
      </c>
      <c r="G29" s="44">
        <f>(F29-[2]与15年同期销量比较!D26)/[2]与15年同期销量比较!D26*100</f>
        <v>1.695519376803619</v>
      </c>
      <c r="H29" s="43">
        <v>156710.3659</v>
      </c>
      <c r="I29" s="44">
        <f>(H29-[2]与15年同期销量比较!E26)/[2]与15年同期销量比较!E26*100</f>
        <v>5.6734348701690411</v>
      </c>
      <c r="J29" s="43">
        <f t="shared" si="0"/>
        <v>117037.59150000001</v>
      </c>
      <c r="K29" s="44">
        <f>(J29-[2]与15年同期销量比较!F26)/[2]与15年同期销量比较!F26*100</f>
        <v>3.1539049426529506</v>
      </c>
      <c r="L29" s="43">
        <f t="shared" si="1"/>
        <v>459297.82590000005</v>
      </c>
      <c r="M29" s="44">
        <f>(L29-[2]与15年同期销量比较!I26)/[2]与15年同期销量比较!I26*100</f>
        <v>8.8792851552617229</v>
      </c>
    </row>
    <row r="30" spans="1:13">
      <c r="A30" s="18" t="s">
        <v>85</v>
      </c>
      <c r="B30" s="43">
        <v>22624.33</v>
      </c>
      <c r="C30" s="44">
        <f>(B30-[2]与15年同期销量比较!B27)/[2]与15年同期销量比较!B27*100</f>
        <v>11.091999175071447</v>
      </c>
      <c r="D30" s="43">
        <v>86292.479999999996</v>
      </c>
      <c r="E30" s="44">
        <f>(D30-[2]与15年同期销量比较!C27)/[2]与15年同期销量比较!C27*100</f>
        <v>12.96767193528521</v>
      </c>
      <c r="F30" s="43">
        <v>27951.777999999998</v>
      </c>
      <c r="G30" s="44">
        <f>(F30-[2]与15年同期销量比较!D27)/[2]与15年同期销量比较!D27*100</f>
        <v>14.439930311784835</v>
      </c>
      <c r="H30" s="43">
        <v>97934.701100000006</v>
      </c>
      <c r="I30" s="44">
        <f>(H30-[2]与15年同期销量比较!E27)/[2]与15年同期销量比较!E27*100</f>
        <v>19.672250510960907</v>
      </c>
      <c r="J30" s="43">
        <f t="shared" si="0"/>
        <v>50576.108</v>
      </c>
      <c r="K30" s="44">
        <f>(J30-[2]与15年同期销量比较!F27)/[2]与15年同期销量比较!F27*100</f>
        <v>12.917680242045371</v>
      </c>
      <c r="L30" s="43">
        <f t="shared" si="1"/>
        <v>184227.18109999999</v>
      </c>
      <c r="M30" s="44">
        <f>(L30-[2]与15年同期销量比较!I27)/[2]与15年同期销量比较!I27*100</f>
        <v>16.435407638506504</v>
      </c>
    </row>
    <row r="31" spans="1:13">
      <c r="A31" s="18" t="s">
        <v>86</v>
      </c>
      <c r="B31" s="43">
        <v>63630.99</v>
      </c>
      <c r="C31" s="44">
        <f>(B31-[2]与15年同期销量比较!B28)/[2]与15年同期销量比较!B28*100</f>
        <v>17.012761971278529</v>
      </c>
      <c r="D31" s="43">
        <v>232191.44</v>
      </c>
      <c r="E31" s="44">
        <f>(D31-[2]与15年同期销量比较!C28)/[2]与15年同期销量比较!C28*100</f>
        <v>13.532591191374838</v>
      </c>
      <c r="F31" s="43">
        <v>71851.802599999995</v>
      </c>
      <c r="G31" s="44">
        <f>(F31-[2]与15年同期销量比较!D28)/[2]与15年同期销量比较!D28*100</f>
        <v>33.197702482734705</v>
      </c>
      <c r="H31" s="43">
        <v>234520.6293</v>
      </c>
      <c r="I31" s="44">
        <f>(H31-[2]与15年同期销量比较!E28)/[2]与15年同期销量比较!E28*100</f>
        <v>22.148368925518326</v>
      </c>
      <c r="J31" s="43">
        <f t="shared" si="0"/>
        <v>135482.79259999999</v>
      </c>
      <c r="K31" s="44">
        <f>(J31-[2]与15年同期销量比较!F28)/[2]与15年同期销量比较!F28*100</f>
        <v>25.072674699310522</v>
      </c>
      <c r="L31" s="43">
        <f t="shared" si="1"/>
        <v>466712.06929999997</v>
      </c>
      <c r="M31" s="44">
        <f>(L31-[2]与15年同期销量比较!I28)/[2]与15年同期销量比较!I28*100</f>
        <v>17.704471052968991</v>
      </c>
    </row>
    <row r="32" spans="1:13">
      <c r="A32" s="18" t="s">
        <v>87</v>
      </c>
      <c r="B32" s="43">
        <v>11129.3</v>
      </c>
      <c r="C32" s="44">
        <f>(B32-[2]与15年同期销量比较!B29)/[2]与15年同期销量比较!B29*100</f>
        <v>41.421239426096079</v>
      </c>
      <c r="D32" s="43">
        <v>39711.199999999997</v>
      </c>
      <c r="E32" s="44">
        <f>(D32-[2]与15年同期销量比较!C29)/[2]与15年同期销量比较!C29*100</f>
        <v>55.275452126869219</v>
      </c>
      <c r="F32" s="43">
        <v>7910.8059000000003</v>
      </c>
      <c r="G32" s="44">
        <f>(F32-[2]与15年同期销量比较!D29)/[2]与15年同期销量比较!D29*100</f>
        <v>70.257512466164485</v>
      </c>
      <c r="H32" s="43">
        <v>18747.807100000002</v>
      </c>
      <c r="I32" s="44">
        <f>(H32-[2]与15年同期销量比较!E29)/[2]与15年同期销量比较!E29*100</f>
        <v>38.379441380480081</v>
      </c>
      <c r="J32" s="43">
        <f t="shared" si="0"/>
        <v>19040.105899999999</v>
      </c>
      <c r="K32" s="44">
        <f>(J32-[2]与15年同期销量比较!F29)/[2]与15年同期销量比较!F29*100</f>
        <v>52.126283768111911</v>
      </c>
      <c r="L32" s="43">
        <f t="shared" si="1"/>
        <v>58459.007100000003</v>
      </c>
      <c r="M32" s="44">
        <f>(L32-[2]与15年同期销量比较!I29)/[2]与15年同期销量比较!I29*100</f>
        <v>49.424410385761838</v>
      </c>
    </row>
    <row r="33" spans="1:13">
      <c r="A33" s="18" t="s">
        <v>88</v>
      </c>
      <c r="B33" s="43">
        <v>85753.62</v>
      </c>
      <c r="C33" s="44">
        <f>(B33-[2]与15年同期销量比较!B30)/[2]与15年同期销量比较!B30*100</f>
        <v>17.444842286794898</v>
      </c>
      <c r="D33" s="43">
        <v>288082.09999999998</v>
      </c>
      <c r="E33" s="44">
        <f>(D33-[2]与15年同期销量比较!C30)/[2]与15年同期销量比较!C30*100</f>
        <v>8.8559619554058102</v>
      </c>
      <c r="F33" s="43">
        <v>39038.698100000001</v>
      </c>
      <c r="G33" s="44">
        <f>(F33-[2]与15年同期销量比较!D30)/[2]与15年同期销量比较!D30*100</f>
        <v>33.169866759889594</v>
      </c>
      <c r="H33" s="43">
        <v>151497.96049999999</v>
      </c>
      <c r="I33" s="44">
        <f>(H33-[2]与15年同期销量比较!E30)/[2]与15年同期销量比较!E30*100</f>
        <v>11.491604781823455</v>
      </c>
      <c r="J33" s="43">
        <f t="shared" si="0"/>
        <v>124792.3181</v>
      </c>
      <c r="K33" s="44">
        <f>(J33-[2]与15年同期销量比较!F30)/[2]与15年同期销量比较!F30*100</f>
        <v>21.949619184818296</v>
      </c>
      <c r="L33" s="43">
        <f t="shared" si="1"/>
        <v>439580.06049999996</v>
      </c>
      <c r="M33" s="44">
        <f>(L33-[2]与15年同期销量比较!I30)/[2]与15年同期销量比较!I30*100</f>
        <v>9.7501281092511132</v>
      </c>
    </row>
    <row r="34" spans="1:13">
      <c r="A34" s="18" t="s">
        <v>89</v>
      </c>
      <c r="B34" s="43">
        <v>34925.910000000003</v>
      </c>
      <c r="C34" s="44">
        <f>(B34-[2]与15年同期销量比较!B31)/[2]与15年同期销量比较!B31*100</f>
        <v>-10.182459226342015</v>
      </c>
      <c r="D34" s="43">
        <v>134269.69</v>
      </c>
      <c r="E34" s="44">
        <f>(D34-[2]与15年同期销量比较!C31)/[2]与15年同期销量比较!C31*100</f>
        <v>-11.412348528258608</v>
      </c>
      <c r="F34" s="43">
        <v>21743.4238</v>
      </c>
      <c r="G34" s="44">
        <f>(F34-[2]与15年同期销量比较!D31)/[2]与15年同期销量比较!D31*100</f>
        <v>9.4462923363674509</v>
      </c>
      <c r="H34" s="43">
        <v>77165.862899999993</v>
      </c>
      <c r="I34" s="44">
        <f>(H34-[2]与15年同期销量比较!E31)/[2]与15年同期销量比较!E31*100</f>
        <v>14.042228748057447</v>
      </c>
      <c r="J34" s="43">
        <f t="shared" si="0"/>
        <v>56669.333800000008</v>
      </c>
      <c r="K34" s="44">
        <f>(J34-[2]与15年同期销量比较!F31)/[2]与15年同期销量比较!F31*100</f>
        <v>-3.5450931046146437</v>
      </c>
      <c r="L34" s="43">
        <f t="shared" si="1"/>
        <v>211435.55290000001</v>
      </c>
      <c r="M34" s="44">
        <f>(L34-[2]与15年同期销量比较!I31)/[2]与15年同期销量比较!I31*100</f>
        <v>-3.5559632332801989</v>
      </c>
    </row>
    <row r="35" spans="1:13">
      <c r="A35" s="18" t="s">
        <v>90</v>
      </c>
      <c r="B35" s="43">
        <v>12084.22</v>
      </c>
      <c r="C35" s="44">
        <f>(B35-[2]与15年同期销量比较!B32)/[2]与15年同期销量比较!B32*100</f>
        <v>18.032783682782402</v>
      </c>
      <c r="D35" s="43">
        <v>43755.39</v>
      </c>
      <c r="E35" s="44">
        <f>(D35-[2]与15年同期销量比较!C32)/[2]与15年同期销量比较!C32*100</f>
        <v>21.268884435982063</v>
      </c>
      <c r="F35" s="43">
        <v>5524.5099</v>
      </c>
      <c r="G35" s="44">
        <f>(F35-[2]与15年同期销量比较!D32)/[2]与15年同期销量比较!D32*100</f>
        <v>36.380264674256885</v>
      </c>
      <c r="H35" s="43">
        <v>16913.578300000001</v>
      </c>
      <c r="I35" s="44">
        <f>(H35-[2]与15年同期销量比较!E32)/[2]与15年同期销量比较!E32*100</f>
        <v>-24.771486915867982</v>
      </c>
      <c r="J35" s="43">
        <f t="shared" si="0"/>
        <v>17608.729899999998</v>
      </c>
      <c r="K35" s="44">
        <f>(J35-[2]与15年同期销量比较!F32)/[2]与15年同期销量比较!F32*100</f>
        <v>23.234203453125861</v>
      </c>
      <c r="L35" s="43">
        <f t="shared" si="1"/>
        <v>60668.9683</v>
      </c>
      <c r="M35" s="44">
        <f>(L35-[2]与15年同期销量比较!I32)/[2]与15年同期销量比较!I32*100</f>
        <v>3.5938870733117261</v>
      </c>
    </row>
    <row r="36" spans="1:13">
      <c r="A36" s="18" t="s">
        <v>91</v>
      </c>
      <c r="B36" s="43">
        <v>13694.41</v>
      </c>
      <c r="C36" s="44">
        <f>(B36-[2]与15年同期销量比较!B33)/[2]与15年同期销量比较!B33*100</f>
        <v>1.7499214273985479</v>
      </c>
      <c r="D36" s="43">
        <v>52257.33</v>
      </c>
      <c r="E36" s="44">
        <f>(D36-[2]与15年同期销量比较!C33)/[2]与15年同期销量比较!C33*100</f>
        <v>7.2419955336126298</v>
      </c>
      <c r="F36" s="43">
        <v>8889.5616000000009</v>
      </c>
      <c r="G36" s="44">
        <f>(F36-[2]与15年同期销量比较!D33)/[2]与15年同期销量比较!D33*100</f>
        <v>30.832932352564857</v>
      </c>
      <c r="H36" s="43">
        <v>30143.100299999998</v>
      </c>
      <c r="I36" s="44">
        <f>(H36-[2]与15年同期销量比较!E33)/[2]与15年同期销量比较!E33*100</f>
        <v>-0.62145785234979356</v>
      </c>
      <c r="J36" s="43">
        <f t="shared" si="0"/>
        <v>22583.971600000001</v>
      </c>
      <c r="K36" s="44">
        <f>(J36-[2]与15年同期销量比较!F33)/[2]与15年同期销量比较!F33*100</f>
        <v>11.506621958235122</v>
      </c>
      <c r="L36" s="43">
        <f t="shared" si="1"/>
        <v>82400.430300000007</v>
      </c>
      <c r="M36" s="44">
        <f>(L36-[2]与15年同期销量比较!I33)/[2]与15年同期销量比较!I33*100</f>
        <v>4.2251595276633607</v>
      </c>
    </row>
    <row r="37" spans="1:13">
      <c r="A37" s="18" t="s">
        <v>92</v>
      </c>
      <c r="B37" s="43">
        <v>37111.79</v>
      </c>
      <c r="C37" s="44">
        <f>(B37-[2]与15年同期销量比较!B34)/[2]与15年同期销量比较!B34*100</f>
        <v>1.8297464613743319</v>
      </c>
      <c r="D37" s="43">
        <v>145613.95000000001</v>
      </c>
      <c r="E37" s="44">
        <f>(D37-[2]与15年同期销量比较!C34)/[2]与15年同期销量比较!C34*100</f>
        <v>4.1897362334611135</v>
      </c>
      <c r="F37" s="43">
        <v>25803.4274</v>
      </c>
      <c r="G37" s="44">
        <f>(F37-[2]与15年同期销量比较!D34)/[2]与15年同期销量比较!D34*100</f>
        <v>89.331094044552302</v>
      </c>
      <c r="H37" s="43">
        <v>88756.438299999994</v>
      </c>
      <c r="I37" s="44">
        <f>(H37-[2]与15年同期销量比较!E34)/[2]与15年同期销量比较!E34*100</f>
        <v>1.2197161900347433</v>
      </c>
      <c r="J37" s="43">
        <f t="shared" si="0"/>
        <v>62915.217400000001</v>
      </c>
      <c r="K37" s="44">
        <f>(J37-[2]与15年同期销量比较!F34)/[2]与15年同期销量比较!F34*100</f>
        <v>25.645303983298835</v>
      </c>
      <c r="L37" s="43">
        <f t="shared" si="1"/>
        <v>234370.38829999999</v>
      </c>
      <c r="M37" s="44">
        <f>(L37-[2]与15年同期销量比较!I34)/[2]与15年同期销量比较!I34*100</f>
        <v>3.0447056817762435</v>
      </c>
    </row>
    <row r="38" spans="1:13">
      <c r="A38" s="18" t="s">
        <v>93</v>
      </c>
      <c r="B38" s="43">
        <v>1794978.29</v>
      </c>
      <c r="C38" s="44">
        <f>(B38-[2]与15年同期销量比较!B35)/[2]与15年同期销量比较!B35*100</f>
        <v>-0.76537304077033974</v>
      </c>
      <c r="D38" s="43">
        <v>6752994.46</v>
      </c>
      <c r="E38" s="44">
        <f>(D38-[2]与15年同期销量比较!C35)/[2]与15年同期销量比较!C35*100</f>
        <v>-1.5727472311770119</v>
      </c>
      <c r="F38" s="43">
        <v>1693915.752136</v>
      </c>
      <c r="G38" s="44">
        <f>(F38-[2]与15年同期销量比较!D35)/[2]与15年同期销量比较!D35*100</f>
        <v>16.629056914639513</v>
      </c>
      <c r="H38" s="43">
        <v>5814266.1280839993</v>
      </c>
      <c r="I38" s="44">
        <f>(H38-[2]与15年同期销量比较!E35)/[2]与15年同期销量比较!E35*100</f>
        <v>-1.1820249126170539</v>
      </c>
      <c r="J38" s="43">
        <f t="shared" si="0"/>
        <v>3488894.042136</v>
      </c>
      <c r="K38" s="44">
        <f>(J38-[2]与15年同期销量比较!F35)/[2]与15年同期销量比较!F35*100</f>
        <v>6.9813020786756388</v>
      </c>
      <c r="L38" s="43">
        <f t="shared" si="1"/>
        <v>12567260.588083999</v>
      </c>
      <c r="M38" s="44">
        <f>(L38-[2]与15年同期销量比较!I35)/[2]与15年同期销量比较!I35*100</f>
        <v>-1.392363608897899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2016-05-24T08:16:33Z</dcterms:modified>
</cp:coreProperties>
</file>