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38" i="3"/>
  <c r="I38" s="1"/>
  <c r="F38"/>
  <c r="G38" s="1"/>
  <c r="D38"/>
  <c r="L38" s="1"/>
  <c r="M38" s="1"/>
  <c r="B38"/>
  <c r="J38" s="1"/>
  <c r="K38" s="1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J10"/>
  <c r="K10" s="1"/>
  <c r="I10"/>
  <c r="G10"/>
  <c r="E10"/>
  <c r="C10"/>
  <c r="L9"/>
  <c r="M9" s="1"/>
  <c r="J9"/>
  <c r="K9" s="1"/>
  <c r="I9"/>
  <c r="G9"/>
  <c r="E9"/>
  <c r="C9"/>
  <c r="L8"/>
  <c r="M8" s="1"/>
  <c r="J8"/>
  <c r="K8" s="1"/>
  <c r="I8"/>
  <c r="G8"/>
  <c r="E8"/>
  <c r="C8"/>
  <c r="L7"/>
  <c r="M7" s="1"/>
  <c r="J7"/>
  <c r="K7" s="1"/>
  <c r="I7"/>
  <c r="G7"/>
  <c r="E7"/>
  <c r="C7"/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E11" s="1"/>
  <c r="H10"/>
  <c r="E10"/>
  <c r="D10"/>
  <c r="H9"/>
  <c r="E9"/>
  <c r="D9"/>
  <c r="H8"/>
  <c r="E8"/>
  <c r="D8"/>
  <c r="H7"/>
  <c r="E7"/>
  <c r="D7"/>
  <c r="G6"/>
  <c r="G16" s="1"/>
  <c r="F6"/>
  <c r="F16" s="1"/>
  <c r="C6"/>
  <c r="B6"/>
  <c r="B16" s="1"/>
  <c r="K18" i="1"/>
  <c r="J18"/>
  <c r="I18"/>
  <c r="H18"/>
  <c r="E18"/>
  <c r="D18"/>
  <c r="C18"/>
  <c r="B18"/>
  <c r="L13"/>
  <c r="F13"/>
  <c r="N13" s="1"/>
  <c r="L12"/>
  <c r="F12"/>
  <c r="N12" s="1"/>
  <c r="L11"/>
  <c r="F11"/>
  <c r="N11" s="1"/>
  <c r="L10"/>
  <c r="F10"/>
  <c r="N10" s="1"/>
  <c r="L9"/>
  <c r="F9"/>
  <c r="N9" s="1"/>
  <c r="L8"/>
  <c r="F8"/>
  <c r="N8" s="1"/>
  <c r="L7"/>
  <c r="F7"/>
  <c r="N7" s="1"/>
  <c r="M6"/>
  <c r="M7" s="1"/>
  <c r="M8" s="1"/>
  <c r="M9" s="1"/>
  <c r="M10" s="1"/>
  <c r="M11" s="1"/>
  <c r="M12" s="1"/>
  <c r="M13" s="1"/>
  <c r="L6"/>
  <c r="G6"/>
  <c r="G7" s="1"/>
  <c r="G8" s="1"/>
  <c r="G9" s="1"/>
  <c r="G10" s="1"/>
  <c r="G11" s="1"/>
  <c r="G12" s="1"/>
  <c r="G13" s="1"/>
  <c r="F6"/>
  <c r="N6" s="1"/>
  <c r="N18" s="1"/>
  <c r="C38" i="3" l="1"/>
  <c r="E38"/>
  <c r="D16" i="2"/>
  <c r="E16"/>
  <c r="H16"/>
  <c r="E6"/>
  <c r="D11"/>
  <c r="D17"/>
  <c r="E18"/>
  <c r="D19"/>
  <c r="E20"/>
  <c r="D21"/>
  <c r="D6"/>
  <c r="H6"/>
</calcChain>
</file>

<file path=xl/sharedStrings.xml><?xml version="1.0" encoding="utf-8"?>
<sst xmlns="http://schemas.openxmlformats.org/spreadsheetml/2006/main" count="126" uniqueCount="97">
  <si>
    <t>附件1：</t>
    <phoneticPr fontId="3" type="noConversion"/>
  </si>
  <si>
    <r>
      <t>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8</t>
    </r>
    <r>
      <rPr>
        <sz val="16"/>
        <rFont val="黑体"/>
        <family val="3"/>
        <charset val="134"/>
      </rPr>
      <t>月全国彩票销售情况表</t>
    </r>
    <phoneticPr fontId="3" type="noConversion"/>
  </si>
  <si>
    <r>
      <t xml:space="preserve"> </t>
    </r>
    <r>
      <rPr>
        <sz val="10"/>
        <rFont val="宋体"/>
        <charset val="134"/>
      </rPr>
      <t>单位：亿元</t>
    </r>
    <phoneticPr fontId="3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</si>
  <si>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份</t>
    </r>
    <phoneticPr fontId="3" type="noConversion"/>
  </si>
  <si>
    <t>福利彩票</t>
    <phoneticPr fontId="3" type="noConversion"/>
  </si>
  <si>
    <t xml:space="preserve">    体育彩票</t>
    <phoneticPr fontId="3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</si>
  <si>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</si>
  <si>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乐透数字型</t>
    <phoneticPr fontId="3" type="noConversion"/>
  </si>
  <si>
    <t>即开型</t>
    <phoneticPr fontId="3" type="noConversion"/>
  </si>
  <si>
    <t>视频型</t>
    <phoneticPr fontId="3" type="noConversion"/>
  </si>
  <si>
    <t>基诺型</t>
    <phoneticPr fontId="3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</si>
  <si>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</si>
  <si>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1至本月累计</t>
    <phoneticPr fontId="3" type="noConversion"/>
  </si>
  <si>
    <t>竞猜型</t>
    <phoneticPr fontId="3" type="noConversion"/>
  </si>
  <si>
    <r>
      <t xml:space="preserve">1    </t>
    </r>
    <r>
      <rPr>
        <sz val="10"/>
        <rFont val="宋体"/>
        <charset val="134"/>
      </rPr>
      <t>月</t>
    </r>
    <phoneticPr fontId="3" type="noConversion"/>
  </si>
  <si>
    <r>
      <t xml:space="preserve">2     </t>
    </r>
    <r>
      <rPr>
        <sz val="10"/>
        <rFont val="宋体"/>
        <charset val="134"/>
      </rPr>
      <t>月</t>
    </r>
    <phoneticPr fontId="3" type="noConversion"/>
  </si>
  <si>
    <r>
      <t xml:space="preserve">3     </t>
    </r>
    <r>
      <rPr>
        <sz val="10"/>
        <rFont val="宋体"/>
        <charset val="134"/>
      </rPr>
      <t>月</t>
    </r>
    <phoneticPr fontId="3" type="noConversion"/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</si>
  <si>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</si>
  <si>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</si>
  <si>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</si>
  <si>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</si>
  <si>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</si>
  <si>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</si>
  <si>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</si>
  <si>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</si>
  <si>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</si>
  <si>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3" type="noConversion"/>
  </si>
  <si>
    <t>─</t>
    <phoneticPr fontId="3" type="noConversion"/>
  </si>
  <si>
    <t>附件2：</t>
    <phoneticPr fontId="3" type="noConversion"/>
  </si>
  <si>
    <r>
      <t xml:space="preserve"> 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8</t>
    </r>
    <r>
      <rPr>
        <sz val="16"/>
        <rFont val="黑体"/>
        <family val="3"/>
        <charset val="134"/>
      </rPr>
      <t>月全国各类型彩票销售情况表</t>
    </r>
    <phoneticPr fontId="3" type="noConversion"/>
  </si>
  <si>
    <t>类型</t>
    <phoneticPr fontId="3" type="noConversion"/>
  </si>
  <si>
    <t>本月</t>
    <phoneticPr fontId="3" type="noConversion"/>
  </si>
  <si>
    <t>本年累计</t>
    <phoneticPr fontId="3" type="noConversion"/>
  </si>
  <si>
    <t>本年销售额</t>
    <phoneticPr fontId="3" type="noConversion"/>
  </si>
  <si>
    <t>上年销售额</t>
    <phoneticPr fontId="3" type="noConversion"/>
  </si>
  <si>
    <t>同比增长(%)</t>
    <phoneticPr fontId="3" type="noConversion"/>
  </si>
  <si>
    <t>环比增长(%)</t>
    <phoneticPr fontId="3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</si>
  <si>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3" type="noConversion"/>
  </si>
  <si>
    <t xml:space="preserve">    （一）乐透数字型</t>
    <phoneticPr fontId="3" type="noConversion"/>
  </si>
  <si>
    <t xml:space="preserve">    （二）即开型</t>
    <phoneticPr fontId="3" type="noConversion"/>
  </si>
  <si>
    <t xml:space="preserve">    （三）视频型</t>
    <phoneticPr fontId="3" type="noConversion"/>
  </si>
  <si>
    <t xml:space="preserve">    （四）基诺型</t>
    <phoneticPr fontId="3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</si>
  <si>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3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</si>
  <si>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</si>
  <si>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</si>
  <si>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</si>
  <si>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</si>
  <si>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3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</si>
  <si>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3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</si>
  <si>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3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</si>
  <si>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3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</si>
  <si>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3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</si>
  <si>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3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</si>
  <si>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2016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8</t>
    </r>
    <r>
      <rPr>
        <sz val="16"/>
        <rFont val="黑体"/>
        <family val="3"/>
        <charset val="134"/>
      </rPr>
      <t>月全国各地区彩票销售情况表</t>
    </r>
    <phoneticPr fontId="12" type="noConversion"/>
  </si>
  <si>
    <t>单位：万元</t>
    <phoneticPr fontId="12" type="noConversion"/>
  </si>
  <si>
    <t>地区</t>
    <phoneticPr fontId="12" type="noConversion"/>
  </si>
  <si>
    <t>福利彩票</t>
    <phoneticPr fontId="12" type="noConversion"/>
  </si>
  <si>
    <t>体育彩票</t>
    <phoneticPr fontId="12" type="noConversion"/>
  </si>
  <si>
    <t>销售合计</t>
    <phoneticPr fontId="12" type="noConversion"/>
  </si>
  <si>
    <t>本月</t>
    <phoneticPr fontId="12" type="noConversion"/>
  </si>
  <si>
    <t>本年累计</t>
    <phoneticPr fontId="12" type="noConversion"/>
  </si>
  <si>
    <t>销售额</t>
  </si>
  <si>
    <t>比上年同</t>
    <phoneticPr fontId="12" type="noConversion"/>
  </si>
  <si>
    <t>销售额</t>
    <phoneticPr fontId="12" type="noConversion"/>
  </si>
  <si>
    <t>期增长%</t>
    <phoneticPr fontId="12" type="noConversion"/>
  </si>
  <si>
    <t>北京</t>
    <phoneticPr fontId="12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</si>
  <si>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</si>
  <si>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</si>
  <si>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</si>
  <si>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</si>
  <si>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</si>
  <si>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</si>
  <si>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</si>
  <si>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</si>
  <si>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</si>
  <si>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</si>
  <si>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</si>
  <si>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</si>
  <si>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</si>
  <si>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</si>
  <si>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</si>
  <si>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</si>
  <si>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</si>
  <si>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</si>
  <si>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</si>
  <si>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</si>
  <si>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</si>
  <si>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</si>
  <si>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</si>
  <si>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</si>
  <si>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</si>
  <si>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</si>
  <si>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</si>
  <si>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</si>
  <si>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</si>
  <si>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</si>
  <si>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12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</si>
</sst>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0_);[Red]\(0.0000\)"/>
    <numFmt numFmtId="178" formatCode="0.0000_ "/>
    <numFmt numFmtId="179" formatCode="0.00_);[Red]\(0.00\)"/>
    <numFmt numFmtId="180" formatCode="0.0%"/>
    <numFmt numFmtId="181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0" fontId="7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76" fontId="13" fillId="0" borderId="0" xfId="0" applyNumberFormat="1" applyFont="1" applyFill="1" applyAlignment="1">
      <alignment horizontal="left"/>
    </xf>
    <xf numFmtId="181" fontId="13" fillId="0" borderId="0" xfId="0" applyNumberFormat="1" applyFont="1" applyFill="1" applyAlignment="1">
      <alignment horizontal="left"/>
    </xf>
    <xf numFmtId="176" fontId="13" fillId="0" borderId="0" xfId="0" applyNumberFormat="1" applyFont="1" applyFill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/>
    </xf>
    <xf numFmtId="181" fontId="15" fillId="0" borderId="5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81" fontId="6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 refreshError="1"/>
      <sheetData sheetId="1">
        <row r="2">
          <cell r="B2">
            <v>166.21855299999996</v>
          </cell>
        </row>
        <row r="3">
          <cell r="B3">
            <v>120.60883899999999</v>
          </cell>
        </row>
        <row r="4">
          <cell r="B4">
            <v>9.556875999999999</v>
          </cell>
        </row>
        <row r="5">
          <cell r="B5">
            <v>35.874195</v>
          </cell>
        </row>
        <row r="6">
          <cell r="B6">
            <v>0.178643</v>
          </cell>
        </row>
        <row r="7">
          <cell r="B7">
            <v>157.80650203579998</v>
          </cell>
        </row>
        <row r="8">
          <cell r="B8">
            <v>77.602539550000003</v>
          </cell>
        </row>
        <row r="9">
          <cell r="B9">
            <v>70.779946459999991</v>
          </cell>
        </row>
        <row r="10">
          <cell r="B10">
            <v>9.4176361517999982</v>
          </cell>
        </row>
        <row r="11">
          <cell r="B11">
            <v>6.3798740000000007E-3</v>
          </cell>
        </row>
        <row r="12">
          <cell r="B12">
            <v>324.02505503579994</v>
          </cell>
        </row>
        <row r="13">
          <cell r="B13">
            <v>198.21137855000001</v>
          </cell>
        </row>
        <row r="14">
          <cell r="B14">
            <v>70.779946459999991</v>
          </cell>
        </row>
        <row r="15">
          <cell r="B15">
            <v>18.974512151799999</v>
          </cell>
        </row>
        <row r="16">
          <cell r="B16">
            <v>35.880574873999997</v>
          </cell>
        </row>
        <row r="17">
          <cell r="B17">
            <v>0.178643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5年同期销量比较"/>
      <sheetName val="图1"/>
      <sheetName val="Sheet1"/>
    </sheetNames>
    <sheetDataSet>
      <sheetData sheetId="0"/>
      <sheetData sheetId="1">
        <row r="4">
          <cell r="B4">
            <v>36938.68</v>
          </cell>
          <cell r="C4">
            <v>341201.8</v>
          </cell>
          <cell r="D4">
            <v>36360.233500000002</v>
          </cell>
          <cell r="E4">
            <v>346589.02380000002</v>
          </cell>
          <cell r="F4">
            <v>73298.913499999995</v>
          </cell>
          <cell r="I4">
            <v>687790.82380000001</v>
          </cell>
        </row>
        <row r="5">
          <cell r="B5">
            <v>27470.13</v>
          </cell>
          <cell r="C5">
            <v>264145</v>
          </cell>
          <cell r="D5">
            <v>18617.168299999998</v>
          </cell>
          <cell r="E5">
            <v>293565.63560000004</v>
          </cell>
          <cell r="F5">
            <v>46087.298299999995</v>
          </cell>
          <cell r="I5">
            <v>557710.63560000004</v>
          </cell>
        </row>
        <row r="6">
          <cell r="B6">
            <v>49855.94</v>
          </cell>
          <cell r="C6">
            <v>489716.38</v>
          </cell>
          <cell r="D6">
            <v>72714.69660000001</v>
          </cell>
          <cell r="E6">
            <v>597842.01910000003</v>
          </cell>
          <cell r="F6">
            <v>122570.63660000001</v>
          </cell>
          <cell r="I6">
            <v>1087558.3991</v>
          </cell>
        </row>
        <row r="7">
          <cell r="B7">
            <v>32866.93</v>
          </cell>
          <cell r="C7">
            <v>284863.37</v>
          </cell>
          <cell r="D7">
            <v>18046.469100000006</v>
          </cell>
          <cell r="E7">
            <v>137411.41629999998</v>
          </cell>
          <cell r="F7">
            <v>50913.39910000001</v>
          </cell>
          <cell r="I7">
            <v>422274.78629999998</v>
          </cell>
        </row>
        <row r="8">
          <cell r="B8">
            <v>40207.99</v>
          </cell>
          <cell r="C8">
            <v>373748.08</v>
          </cell>
          <cell r="D8">
            <v>29359.3933</v>
          </cell>
          <cell r="E8">
            <v>255558.91039999999</v>
          </cell>
          <cell r="F8">
            <v>69567.383300000001</v>
          </cell>
          <cell r="I8">
            <v>629306.99040000001</v>
          </cell>
        </row>
        <row r="9">
          <cell r="B9">
            <v>79338.509999999995</v>
          </cell>
          <cell r="C9">
            <v>734387.36</v>
          </cell>
          <cell r="D9">
            <v>39762.689100000011</v>
          </cell>
          <cell r="E9">
            <v>333874.6666</v>
          </cell>
          <cell r="F9">
            <v>119101.1991</v>
          </cell>
          <cell r="I9">
            <v>1068262.0266</v>
          </cell>
        </row>
        <row r="10">
          <cell r="B10">
            <v>25990.19</v>
          </cell>
          <cell r="C10">
            <v>240127.09</v>
          </cell>
          <cell r="D10">
            <v>29564.602300000002</v>
          </cell>
          <cell r="E10">
            <v>259880.31930000003</v>
          </cell>
          <cell r="F10">
            <v>55554.792300000001</v>
          </cell>
          <cell r="I10">
            <v>500007.40930000006</v>
          </cell>
        </row>
        <row r="11">
          <cell r="B11">
            <v>36171.699999999997</v>
          </cell>
          <cell r="C11">
            <v>340903.09</v>
          </cell>
          <cell r="D11">
            <v>36326.952100000002</v>
          </cell>
          <cell r="E11">
            <v>427135.75569999998</v>
          </cell>
          <cell r="F11">
            <v>72498.652100000007</v>
          </cell>
          <cell r="I11">
            <v>768038.84569999995</v>
          </cell>
        </row>
        <row r="12">
          <cell r="B12">
            <v>32944.29</v>
          </cell>
          <cell r="C12">
            <v>291125.78999999998</v>
          </cell>
          <cell r="D12">
            <v>24547.461399999997</v>
          </cell>
          <cell r="E12">
            <v>279722.35870000004</v>
          </cell>
          <cell r="F12">
            <v>57491.751399999994</v>
          </cell>
          <cell r="I12">
            <v>570848.14870000002</v>
          </cell>
        </row>
        <row r="13">
          <cell r="B13">
            <v>99262.52</v>
          </cell>
          <cell r="C13">
            <v>954830.52</v>
          </cell>
          <cell r="D13">
            <v>179690.17134599999</v>
          </cell>
          <cell r="E13">
            <v>1065939.5589249998</v>
          </cell>
          <cell r="F13">
            <v>278952.69134600001</v>
          </cell>
          <cell r="I13">
            <v>2020770.0789249998</v>
          </cell>
        </row>
        <row r="14">
          <cell r="B14">
            <v>111905.26</v>
          </cell>
          <cell r="C14">
            <v>954197.52</v>
          </cell>
          <cell r="D14">
            <v>84129.046199999997</v>
          </cell>
          <cell r="E14">
            <v>728006.82709999999</v>
          </cell>
          <cell r="F14">
            <v>196034.30619999999</v>
          </cell>
          <cell r="I14">
            <v>1682204.3470999999</v>
          </cell>
        </row>
        <row r="15">
          <cell r="B15">
            <v>47731.35</v>
          </cell>
          <cell r="C15">
            <v>435583.73</v>
          </cell>
          <cell r="D15">
            <v>44654.680300000007</v>
          </cell>
          <cell r="E15">
            <v>322089.96659999993</v>
          </cell>
          <cell r="F15">
            <v>92386.030300000013</v>
          </cell>
          <cell r="I15">
            <v>757673.69659999991</v>
          </cell>
        </row>
        <row r="16">
          <cell r="B16">
            <v>37936.32</v>
          </cell>
          <cell r="C16">
            <v>324940.65999999997</v>
          </cell>
          <cell r="D16">
            <v>62472.49530000001</v>
          </cell>
          <cell r="E16">
            <v>504162.86450000003</v>
          </cell>
          <cell r="F16">
            <v>100408.81530000002</v>
          </cell>
          <cell r="I16">
            <v>829103.52450000006</v>
          </cell>
        </row>
        <row r="17">
          <cell r="B17">
            <v>18901.34</v>
          </cell>
          <cell r="C17">
            <v>237460.93</v>
          </cell>
          <cell r="D17">
            <v>20728.178400000001</v>
          </cell>
          <cell r="E17">
            <v>354232.80979999999</v>
          </cell>
          <cell r="F17">
            <v>39629.518400000001</v>
          </cell>
          <cell r="I17">
            <v>591693.73979999998</v>
          </cell>
        </row>
        <row r="18">
          <cell r="B18">
            <v>107628.04</v>
          </cell>
          <cell r="C18">
            <v>957556.19</v>
          </cell>
          <cell r="D18">
            <v>103312.64990000002</v>
          </cell>
          <cell r="E18">
            <v>1054920.6754000001</v>
          </cell>
          <cell r="F18">
            <v>210940.6899</v>
          </cell>
          <cell r="I18">
            <v>2012476.8654</v>
          </cell>
        </row>
        <row r="19">
          <cell r="B19">
            <v>48173.440000000002</v>
          </cell>
          <cell r="C19">
            <v>423305.19</v>
          </cell>
          <cell r="D19">
            <v>78615.338199999998</v>
          </cell>
          <cell r="E19">
            <v>628815.88390000002</v>
          </cell>
          <cell r="F19">
            <v>126788.7782</v>
          </cell>
          <cell r="I19">
            <v>1052121.0739</v>
          </cell>
        </row>
        <row r="20">
          <cell r="B20">
            <v>67186.460000000006</v>
          </cell>
          <cell r="C20">
            <v>594946.26</v>
          </cell>
          <cell r="D20">
            <v>34078.321400000001</v>
          </cell>
          <cell r="E20">
            <v>224367.03630000001</v>
          </cell>
          <cell r="F20">
            <v>101264.78140000001</v>
          </cell>
          <cell r="I20">
            <v>819313.29630000005</v>
          </cell>
        </row>
        <row r="21">
          <cell r="B21">
            <v>61273.21</v>
          </cell>
          <cell r="C21">
            <v>510017.71</v>
          </cell>
          <cell r="D21">
            <v>25055.695199999998</v>
          </cell>
          <cell r="E21">
            <v>261715.98109999998</v>
          </cell>
          <cell r="F21">
            <v>86328.905199999994</v>
          </cell>
          <cell r="I21">
            <v>771733.69109999994</v>
          </cell>
        </row>
        <row r="22">
          <cell r="B22">
            <v>158458.97</v>
          </cell>
          <cell r="C22">
            <v>1335012.92</v>
          </cell>
          <cell r="D22">
            <v>118729.1884</v>
          </cell>
          <cell r="E22">
            <v>936767.68379999988</v>
          </cell>
          <cell r="F22">
            <v>277188.15840000001</v>
          </cell>
          <cell r="I22">
            <v>2271780.6037999997</v>
          </cell>
        </row>
        <row r="23">
          <cell r="B23">
            <v>32739.26</v>
          </cell>
          <cell r="C23">
            <v>352531.12</v>
          </cell>
          <cell r="D23">
            <v>16745.930100000001</v>
          </cell>
          <cell r="E23">
            <v>124794.82740000002</v>
          </cell>
          <cell r="F23">
            <v>49485.1901</v>
          </cell>
          <cell r="I23">
            <v>477325.9474</v>
          </cell>
        </row>
        <row r="24">
          <cell r="B24">
            <v>14791.57</v>
          </cell>
          <cell r="C24">
            <v>116671.51</v>
          </cell>
          <cell r="D24">
            <v>13262.173739999998</v>
          </cell>
          <cell r="E24">
            <v>77166.683760000014</v>
          </cell>
          <cell r="F24">
            <v>28053.743739999998</v>
          </cell>
          <cell r="I24">
            <v>193838.19375999999</v>
          </cell>
        </row>
        <row r="25">
          <cell r="B25">
            <v>31796.54</v>
          </cell>
          <cell r="C25">
            <v>313880.65000000002</v>
          </cell>
          <cell r="D25">
            <v>26013.757800000003</v>
          </cell>
          <cell r="E25">
            <v>191953.42879999999</v>
          </cell>
          <cell r="F25">
            <v>57810.2978</v>
          </cell>
          <cell r="I25">
            <v>505834.07880000002</v>
          </cell>
        </row>
        <row r="26">
          <cell r="B26">
            <v>62879.040000000001</v>
          </cell>
          <cell r="C26">
            <v>536029.38</v>
          </cell>
          <cell r="D26">
            <v>38502.286599999999</v>
          </cell>
          <cell r="E26">
            <v>301061.82890000002</v>
          </cell>
          <cell r="F26">
            <v>101381.3266</v>
          </cell>
          <cell r="I26">
            <v>837091.20889999997</v>
          </cell>
        </row>
        <row r="27">
          <cell r="B27">
            <v>21929.59</v>
          </cell>
          <cell r="C27">
            <v>162817.87</v>
          </cell>
          <cell r="D27">
            <v>21845.532399999996</v>
          </cell>
          <cell r="E27">
            <v>169685.55669999996</v>
          </cell>
          <cell r="F27">
            <v>43775.122399999993</v>
          </cell>
          <cell r="I27">
            <v>332503.42669999995</v>
          </cell>
        </row>
        <row r="28">
          <cell r="B28">
            <v>54474.81</v>
          </cell>
          <cell r="C28">
            <v>424145.47</v>
          </cell>
          <cell r="D28">
            <v>60316.066199999994</v>
          </cell>
          <cell r="E28">
            <v>405133.37740000006</v>
          </cell>
          <cell r="F28">
            <v>114790.8762</v>
          </cell>
          <cell r="I28">
            <v>829278.84740000009</v>
          </cell>
        </row>
        <row r="29">
          <cell r="B29">
            <v>10235</v>
          </cell>
          <cell r="C29">
            <v>65122.83</v>
          </cell>
          <cell r="D29">
            <v>5037.8647000000001</v>
          </cell>
          <cell r="E29">
            <v>32850.9712</v>
          </cell>
          <cell r="F29">
            <v>15272.8647</v>
          </cell>
          <cell r="I29">
            <v>97973.801200000002</v>
          </cell>
        </row>
        <row r="30">
          <cell r="B30">
            <v>64988.4</v>
          </cell>
          <cell r="C30">
            <v>544821.98</v>
          </cell>
          <cell r="D30">
            <v>28731.380199999996</v>
          </cell>
          <cell r="E30">
            <v>242929.3934</v>
          </cell>
          <cell r="F30">
            <v>93719.780199999994</v>
          </cell>
          <cell r="I30">
            <v>787751.37339999992</v>
          </cell>
        </row>
        <row r="31">
          <cell r="B31">
            <v>35403.31</v>
          </cell>
          <cell r="C31">
            <v>298409.58</v>
          </cell>
          <cell r="D31">
            <v>17569.608900000003</v>
          </cell>
          <cell r="E31">
            <v>143666.774</v>
          </cell>
          <cell r="F31">
            <v>52972.918900000004</v>
          </cell>
          <cell r="I31">
            <v>442076.35400000005</v>
          </cell>
        </row>
        <row r="32">
          <cell r="B32">
            <v>9384.6</v>
          </cell>
          <cell r="C32">
            <v>74075.11</v>
          </cell>
          <cell r="D32">
            <v>3594.4164000000001</v>
          </cell>
          <cell r="E32">
            <v>38108.911999999997</v>
          </cell>
          <cell r="F32">
            <v>12979.0164</v>
          </cell>
          <cell r="I32">
            <v>112184.022</v>
          </cell>
        </row>
        <row r="33">
          <cell r="B33">
            <v>12650.12</v>
          </cell>
          <cell r="C33">
            <v>100835.14</v>
          </cell>
          <cell r="D33">
            <v>6824.2705999999989</v>
          </cell>
          <cell r="E33">
            <v>58386.949600000007</v>
          </cell>
          <cell r="F33">
            <v>19474.390599999999</v>
          </cell>
          <cell r="I33">
            <v>159222.08960000001</v>
          </cell>
        </row>
        <row r="34">
          <cell r="B34">
            <v>30744.78</v>
          </cell>
          <cell r="C34">
            <v>266941.53999999998</v>
          </cell>
          <cell r="D34">
            <v>12179.6592</v>
          </cell>
          <cell r="E34">
            <v>139440.29430000001</v>
          </cell>
          <cell r="F34">
            <v>42924.439200000001</v>
          </cell>
          <cell r="I34">
            <v>406381.83429999999</v>
          </cell>
        </row>
        <row r="35">
          <cell r="B35">
            <v>1502258.2900000003</v>
          </cell>
          <cell r="C35">
            <v>13344351.77</v>
          </cell>
          <cell r="D35">
            <v>1307388.3771860001</v>
          </cell>
          <cell r="E35">
            <v>10937778.390385002</v>
          </cell>
          <cell r="F35">
            <v>2809646.6671859981</v>
          </cell>
          <cell r="I35">
            <v>24282130.160385001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G12" sqref="G12"/>
    </sheetView>
  </sheetViews>
  <sheetFormatPr defaultRowHeight="13.5"/>
  <cols>
    <col min="7" max="7" width="10.5" customWidth="1"/>
    <col min="13" max="13" width="10.125" customWidth="1"/>
    <col min="14" max="14" width="10.75" customWidth="1"/>
  </cols>
  <sheetData>
    <row r="1" spans="1:14" ht="18.75">
      <c r="A1" s="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5" t="s">
        <v>2</v>
      </c>
    </row>
    <row r="4" spans="1:14">
      <c r="A4" s="6" t="s">
        <v>3</v>
      </c>
      <c r="B4" s="7" t="s">
        <v>4</v>
      </c>
      <c r="C4" s="8"/>
      <c r="D4" s="8"/>
      <c r="E4" s="8"/>
      <c r="F4" s="8"/>
      <c r="G4" s="9"/>
      <c r="H4" s="7" t="s">
        <v>5</v>
      </c>
      <c r="I4" s="8"/>
      <c r="J4" s="8"/>
      <c r="K4" s="8"/>
      <c r="L4" s="8"/>
      <c r="M4" s="10"/>
      <c r="N4" s="6" t="s">
        <v>6</v>
      </c>
    </row>
    <row r="5" spans="1:14">
      <c r="A5" s="11"/>
      <c r="B5" s="12" t="s">
        <v>7</v>
      </c>
      <c r="C5" s="13" t="s">
        <v>8</v>
      </c>
      <c r="D5" s="12" t="s">
        <v>9</v>
      </c>
      <c r="E5" s="12" t="s">
        <v>10</v>
      </c>
      <c r="F5" s="12" t="s">
        <v>11</v>
      </c>
      <c r="G5" s="14" t="s">
        <v>12</v>
      </c>
      <c r="H5" s="12" t="s">
        <v>7</v>
      </c>
      <c r="I5" s="12" t="s">
        <v>13</v>
      </c>
      <c r="J5" s="13" t="s">
        <v>8</v>
      </c>
      <c r="K5" s="15" t="s">
        <v>9</v>
      </c>
      <c r="L5" s="16" t="s">
        <v>11</v>
      </c>
      <c r="M5" s="12" t="s">
        <v>12</v>
      </c>
      <c r="N5" s="11"/>
    </row>
    <row r="6" spans="1:14">
      <c r="A6" s="17" t="s">
        <v>14</v>
      </c>
      <c r="B6" s="18">
        <v>129.050072</v>
      </c>
      <c r="C6" s="18">
        <v>12.728807000000002</v>
      </c>
      <c r="D6" s="18">
        <v>39.255853999999999</v>
      </c>
      <c r="E6" s="18">
        <v>0.23449499999999998</v>
      </c>
      <c r="F6" s="18">
        <f t="shared" ref="F6:F13" si="0">SUM(B6:E6)</f>
        <v>181.269228</v>
      </c>
      <c r="G6" s="18">
        <f>F6</f>
        <v>181.269228</v>
      </c>
      <c r="H6" s="18">
        <v>84.014945369999992</v>
      </c>
      <c r="I6" s="18">
        <v>49.383952740000005</v>
      </c>
      <c r="J6" s="18">
        <v>11.7406984491</v>
      </c>
      <c r="K6" s="18">
        <v>3.8538029999999998E-3</v>
      </c>
      <c r="L6" s="18">
        <f t="shared" ref="L6:L13" si="1">SUM(H6:K6)</f>
        <v>145.1434503621</v>
      </c>
      <c r="M6" s="18">
        <f>L6</f>
        <v>145.1434503621</v>
      </c>
      <c r="N6" s="18">
        <f t="shared" ref="N6:N13" si="2">F6+L6</f>
        <v>326.4126783621</v>
      </c>
    </row>
    <row r="7" spans="1:14">
      <c r="A7" s="17" t="s">
        <v>15</v>
      </c>
      <c r="B7" s="18">
        <v>81.372504000000006</v>
      </c>
      <c r="C7" s="18">
        <v>12.323509</v>
      </c>
      <c r="D7" s="18">
        <v>29.559890000000003</v>
      </c>
      <c r="E7" s="18">
        <v>0.15173200000000001</v>
      </c>
      <c r="F7" s="18">
        <f t="shared" si="0"/>
        <v>123.40763500000001</v>
      </c>
      <c r="G7" s="18">
        <f t="shared" ref="G7:G13" si="3">G6+F7</f>
        <v>304.67686300000003</v>
      </c>
      <c r="H7" s="18">
        <v>54.919656339999996</v>
      </c>
      <c r="I7" s="18">
        <v>35.951317660000001</v>
      </c>
      <c r="J7" s="18">
        <v>10.259804021700001</v>
      </c>
      <c r="K7" s="18">
        <v>5.474301E-3</v>
      </c>
      <c r="L7" s="18">
        <f t="shared" si="1"/>
        <v>101.1362523227</v>
      </c>
      <c r="M7" s="18">
        <f t="shared" ref="M7:M13" si="4">M6+L7</f>
        <v>246.27970268479999</v>
      </c>
      <c r="N7" s="18">
        <f t="shared" si="2"/>
        <v>224.54388732270002</v>
      </c>
    </row>
    <row r="8" spans="1:14">
      <c r="A8" s="17" t="s">
        <v>16</v>
      </c>
      <c r="B8" s="18">
        <v>135.21618700000002</v>
      </c>
      <c r="C8" s="19">
        <v>14.500648999999999</v>
      </c>
      <c r="D8" s="19">
        <v>41.057340000000003</v>
      </c>
      <c r="E8" s="19">
        <v>0.35057699999999997</v>
      </c>
      <c r="F8" s="18">
        <f t="shared" si="0"/>
        <v>191.12475300000003</v>
      </c>
      <c r="G8" s="18">
        <f t="shared" si="3"/>
        <v>495.80161600000008</v>
      </c>
      <c r="H8" s="19">
        <v>91.670198839999998</v>
      </c>
      <c r="I8" s="19">
        <v>59.010264300000003</v>
      </c>
      <c r="J8" s="19">
        <v>15.068931136</v>
      </c>
      <c r="K8" s="19">
        <v>5.9406340000000002E-3</v>
      </c>
      <c r="L8" s="18">
        <f t="shared" si="1"/>
        <v>165.75533491000002</v>
      </c>
      <c r="M8" s="18">
        <f t="shared" si="4"/>
        <v>412.03503759479997</v>
      </c>
      <c r="N8" s="18">
        <f>F8+L8</f>
        <v>356.88008791000004</v>
      </c>
    </row>
    <row r="9" spans="1:14">
      <c r="A9" s="17" t="s">
        <v>17</v>
      </c>
      <c r="B9" s="19">
        <v>126.4105</v>
      </c>
      <c r="C9" s="19">
        <v>14.532477</v>
      </c>
      <c r="D9" s="19">
        <v>38.250084999999999</v>
      </c>
      <c r="E9" s="19">
        <v>0.30476700000000001</v>
      </c>
      <c r="F9" s="18">
        <f t="shared" si="0"/>
        <v>179.497829</v>
      </c>
      <c r="G9" s="18">
        <f t="shared" si="3"/>
        <v>675.29944500000011</v>
      </c>
      <c r="H9" s="19">
        <v>93.414902639999994</v>
      </c>
      <c r="I9" s="19">
        <v>64.206404160000005</v>
      </c>
      <c r="J9" s="19">
        <v>11.759600799599999</v>
      </c>
      <c r="K9" s="19">
        <v>1.0667614000000002E-2</v>
      </c>
      <c r="L9" s="18">
        <f t="shared" si="1"/>
        <v>169.39157521360002</v>
      </c>
      <c r="M9" s="18">
        <f t="shared" si="4"/>
        <v>581.42661280840002</v>
      </c>
      <c r="N9" s="18">
        <f t="shared" si="2"/>
        <v>348.88940421360002</v>
      </c>
    </row>
    <row r="10" spans="1:14">
      <c r="A10" s="17" t="s">
        <v>18</v>
      </c>
      <c r="B10" s="19">
        <v>131.81963099999999</v>
      </c>
      <c r="C10" s="19">
        <v>14.385942999999999</v>
      </c>
      <c r="D10" s="19">
        <v>37.290709</v>
      </c>
      <c r="E10" s="19">
        <v>0.24517600000000001</v>
      </c>
      <c r="F10" s="18">
        <f t="shared" si="0"/>
        <v>183.74145899999996</v>
      </c>
      <c r="G10" s="18">
        <f t="shared" si="3"/>
        <v>859.04090400000007</v>
      </c>
      <c r="H10" s="19">
        <v>89.363181679999997</v>
      </c>
      <c r="I10" s="19">
        <v>60.955875900000002</v>
      </c>
      <c r="J10" s="19">
        <v>12.1254910645</v>
      </c>
      <c r="K10" s="19">
        <v>6.5044609999999996E-3</v>
      </c>
      <c r="L10" s="18">
        <f t="shared" si="1"/>
        <v>162.45105310549999</v>
      </c>
      <c r="M10" s="18">
        <f t="shared" si="4"/>
        <v>743.87766591390005</v>
      </c>
      <c r="N10" s="18">
        <f t="shared" si="2"/>
        <v>346.19251210549999</v>
      </c>
    </row>
    <row r="11" spans="1:14">
      <c r="A11" s="17" t="s">
        <v>19</v>
      </c>
      <c r="B11" s="19">
        <v>117.31348600000001</v>
      </c>
      <c r="C11" s="19">
        <v>10.576886</v>
      </c>
      <c r="D11" s="19">
        <v>35.718342</v>
      </c>
      <c r="E11" s="19">
        <v>0.19908199999999998</v>
      </c>
      <c r="F11" s="19">
        <f t="shared" si="0"/>
        <v>163.80779600000002</v>
      </c>
      <c r="G11" s="18">
        <f t="shared" si="3"/>
        <v>1022.8487000000001</v>
      </c>
      <c r="H11" s="19">
        <v>79.174216700000002</v>
      </c>
      <c r="I11" s="19">
        <v>84.315444580000005</v>
      </c>
      <c r="J11" s="19">
        <v>12.3082151702</v>
      </c>
      <c r="K11" s="19">
        <v>4.6136859999999997E-3</v>
      </c>
      <c r="L11" s="19">
        <f t="shared" si="1"/>
        <v>175.80249013620002</v>
      </c>
      <c r="M11" s="18">
        <f t="shared" si="4"/>
        <v>919.68015605010009</v>
      </c>
      <c r="N11" s="18">
        <f t="shared" si="2"/>
        <v>339.61028613620005</v>
      </c>
    </row>
    <row r="12" spans="1:14">
      <c r="A12" s="17" t="s">
        <v>20</v>
      </c>
      <c r="B12" s="19">
        <v>120.60883899999999</v>
      </c>
      <c r="C12" s="19">
        <v>9.556875999999999</v>
      </c>
      <c r="D12" s="19">
        <v>35.874195</v>
      </c>
      <c r="E12" s="19">
        <v>0.178643</v>
      </c>
      <c r="F12" s="19">
        <f t="shared" si="0"/>
        <v>166.21855299999996</v>
      </c>
      <c r="G12" s="18">
        <f t="shared" si="3"/>
        <v>1189.0672530000002</v>
      </c>
      <c r="H12" s="19">
        <v>77.602539550000003</v>
      </c>
      <c r="I12" s="19">
        <v>70.779946459999991</v>
      </c>
      <c r="J12" s="19">
        <v>9.4176361517999982</v>
      </c>
      <c r="K12" s="19">
        <v>6.3798740000000007E-3</v>
      </c>
      <c r="L12" s="19">
        <f t="shared" si="1"/>
        <v>157.80650203579998</v>
      </c>
      <c r="M12" s="18">
        <f t="shared" si="4"/>
        <v>1077.4866580859</v>
      </c>
      <c r="N12" s="18">
        <f t="shared" si="2"/>
        <v>324.02505503579994</v>
      </c>
    </row>
    <row r="13" spans="1:14">
      <c r="A13" s="17" t="s">
        <v>21</v>
      </c>
      <c r="B13" s="19">
        <v>112.706198</v>
      </c>
      <c r="C13" s="19">
        <v>9.643796</v>
      </c>
      <c r="D13" s="19">
        <v>36.281174</v>
      </c>
      <c r="E13" s="19">
        <v>0.25940599999999997</v>
      </c>
      <c r="F13" s="19">
        <f t="shared" si="0"/>
        <v>158.89057400000002</v>
      </c>
      <c r="G13" s="18">
        <f t="shared" si="3"/>
        <v>1347.9578270000002</v>
      </c>
      <c r="H13" s="19">
        <v>77.929872669999995</v>
      </c>
      <c r="I13" s="19">
        <v>63.755359759999983</v>
      </c>
      <c r="J13" s="19">
        <v>9.5360803351999976</v>
      </c>
      <c r="K13" s="19">
        <v>5.9438819999999993E-3</v>
      </c>
      <c r="L13" s="19">
        <f t="shared" si="1"/>
        <v>151.22725664719997</v>
      </c>
      <c r="M13" s="18">
        <f t="shared" si="4"/>
        <v>1228.7139147331</v>
      </c>
      <c r="N13" s="18">
        <f t="shared" si="2"/>
        <v>310.11783064719998</v>
      </c>
    </row>
    <row r="14" spans="1:14">
      <c r="A14" s="17" t="s">
        <v>22</v>
      </c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</row>
    <row r="15" spans="1:14">
      <c r="A15" s="17" t="s">
        <v>23</v>
      </c>
      <c r="B15" s="20"/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</row>
    <row r="16" spans="1:14">
      <c r="A16" s="17" t="s">
        <v>24</v>
      </c>
      <c r="B16" s="20"/>
      <c r="C16" s="20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</row>
    <row r="17" spans="1:14">
      <c r="A17" s="17" t="s">
        <v>25</v>
      </c>
      <c r="B17" s="20"/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</row>
    <row r="18" spans="1:14">
      <c r="A18" s="12" t="s">
        <v>26</v>
      </c>
      <c r="B18" s="18">
        <f>SUM(B6:B17)</f>
        <v>954.49741700000004</v>
      </c>
      <c r="C18" s="18">
        <f>SUM(C6:C17)</f>
        <v>98.248942999999997</v>
      </c>
      <c r="D18" s="18">
        <f>SUM(D6:D17)</f>
        <v>293.28758900000003</v>
      </c>
      <c r="E18" s="18">
        <f>SUM(E6:E17)</f>
        <v>1.923878</v>
      </c>
      <c r="F18" s="18" t="s">
        <v>27</v>
      </c>
      <c r="G18" s="18" t="s">
        <v>27</v>
      </c>
      <c r="H18" s="18">
        <f>SUM(H6:H17)</f>
        <v>648.08951378999996</v>
      </c>
      <c r="I18" s="18">
        <f>SUM(I6:I17)</f>
        <v>488.35856556000005</v>
      </c>
      <c r="J18" s="18">
        <f>SUM(J6:J17)</f>
        <v>92.216457128100004</v>
      </c>
      <c r="K18" s="18">
        <f>SUM(K6:K17)</f>
        <v>4.9378254999999996E-2</v>
      </c>
      <c r="L18" s="18" t="s">
        <v>27</v>
      </c>
      <c r="M18" s="18" t="s">
        <v>27</v>
      </c>
      <c r="N18" s="18">
        <f>SUM(N6:N17)</f>
        <v>2576.6717417331001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23" sqref="K23"/>
    </sheetView>
  </sheetViews>
  <sheetFormatPr defaultRowHeight="13.5"/>
  <cols>
    <col min="1" max="1" width="17.75" customWidth="1"/>
    <col min="6" max="6" width="11" customWidth="1"/>
    <col min="7" max="7" width="12.75" customWidth="1"/>
  </cols>
  <sheetData>
    <row r="1" spans="1:8" ht="18.75">
      <c r="A1" s="1" t="s">
        <v>28</v>
      </c>
    </row>
    <row r="2" spans="1:8" ht="20.25">
      <c r="A2" s="22" t="s">
        <v>29</v>
      </c>
      <c r="B2" s="22"/>
      <c r="C2" s="22"/>
      <c r="D2" s="22"/>
      <c r="E2" s="22"/>
      <c r="F2" s="22"/>
      <c r="G2" s="22"/>
      <c r="H2" s="22"/>
    </row>
    <row r="3" spans="1:8">
      <c r="A3" s="23"/>
      <c r="B3" s="23"/>
      <c r="C3" s="23"/>
      <c r="D3" s="24"/>
      <c r="E3" s="24"/>
      <c r="F3" s="23"/>
      <c r="G3" s="23"/>
      <c r="H3" s="23"/>
    </row>
    <row r="4" spans="1:8">
      <c r="A4" s="25" t="s">
        <v>30</v>
      </c>
      <c r="B4" s="25" t="s">
        <v>31</v>
      </c>
      <c r="C4" s="25"/>
      <c r="D4" s="25"/>
      <c r="E4" s="25"/>
      <c r="F4" s="25" t="s">
        <v>32</v>
      </c>
      <c r="G4" s="25"/>
      <c r="H4" s="25"/>
    </row>
    <row r="5" spans="1:8">
      <c r="A5" s="25"/>
      <c r="B5" s="12" t="s">
        <v>33</v>
      </c>
      <c r="C5" s="12" t="s">
        <v>34</v>
      </c>
      <c r="D5" s="26" t="s">
        <v>35</v>
      </c>
      <c r="E5" s="26" t="s">
        <v>36</v>
      </c>
      <c r="F5" s="12" t="s">
        <v>33</v>
      </c>
      <c r="G5" s="12" t="s">
        <v>34</v>
      </c>
      <c r="H5" s="26" t="s">
        <v>35</v>
      </c>
    </row>
    <row r="6" spans="1:8">
      <c r="A6" s="27" t="s">
        <v>37</v>
      </c>
      <c r="B6" s="18">
        <f>SUM(B7:B10)</f>
        <v>158.89057400000002</v>
      </c>
      <c r="C6" s="18">
        <f>SUM(C7:C10)</f>
        <v>150.22579999999999</v>
      </c>
      <c r="D6" s="28">
        <f>(B6-C6)/C6</f>
        <v>5.7678334879894287E-2</v>
      </c>
      <c r="E6" s="28">
        <f>(B6-[1]上月!B2)/[1]上月!B2</f>
        <v>-4.4086408332527985E-2</v>
      </c>
      <c r="F6" s="18">
        <f>SUM(F7:F10)</f>
        <v>1347.9578270000002</v>
      </c>
      <c r="G6" s="18">
        <f>SUM(G7:G10)</f>
        <v>1334.4351879999999</v>
      </c>
      <c r="H6" s="28">
        <f>(F6-G6)/G6</f>
        <v>1.013360493008841E-2</v>
      </c>
    </row>
    <row r="7" spans="1:8">
      <c r="A7" s="29" t="s">
        <v>38</v>
      </c>
      <c r="B7" s="18">
        <v>112.706198</v>
      </c>
      <c r="C7" s="18">
        <v>104.0972</v>
      </c>
      <c r="D7" s="28">
        <f t="shared" ref="D7:D18" si="0">(B7-C7)/C7</f>
        <v>8.2701532798192451E-2</v>
      </c>
      <c r="E7" s="28">
        <f>(B7-[1]上月!B3)/[1]上月!B3</f>
        <v>-6.5522900854720845E-2</v>
      </c>
      <c r="F7" s="18">
        <v>954.49741700000004</v>
      </c>
      <c r="G7" s="18">
        <v>943.86649299999999</v>
      </c>
      <c r="H7" s="28">
        <f>(F7-G7)/G7</f>
        <v>1.126316494847757E-2</v>
      </c>
    </row>
    <row r="8" spans="1:8">
      <c r="A8" s="29" t="s">
        <v>39</v>
      </c>
      <c r="B8" s="18">
        <v>9.643796</v>
      </c>
      <c r="C8" s="18">
        <v>11.353999999999999</v>
      </c>
      <c r="D8" s="28">
        <f>(B8-C8)/C8</f>
        <v>-0.15062568257882678</v>
      </c>
      <c r="E8" s="28">
        <f>(B8-[1]上月!B4)/[1]上月!B4</f>
        <v>9.0950222645978674E-3</v>
      </c>
      <c r="F8" s="18">
        <v>98.248942999999997</v>
      </c>
      <c r="G8" s="18">
        <v>105.882746</v>
      </c>
      <c r="H8" s="28">
        <f>(F8-G8)/G8</f>
        <v>-7.2096760694136133E-2</v>
      </c>
    </row>
    <row r="9" spans="1:8">
      <c r="A9" s="29" t="s">
        <v>40</v>
      </c>
      <c r="B9" s="18">
        <v>36.281174</v>
      </c>
      <c r="C9" s="18">
        <v>34.535499999999999</v>
      </c>
      <c r="D9" s="28">
        <f>(B9-C9)/C9</f>
        <v>5.0547234005588484E-2</v>
      </c>
      <c r="E9" s="28">
        <f>(B9-[1]上月!B5)/[1]上月!B5</f>
        <v>1.1344616931473995E-2</v>
      </c>
      <c r="F9" s="18">
        <v>293.28758900000003</v>
      </c>
      <c r="G9" s="18">
        <v>281.28268200000002</v>
      </c>
      <c r="H9" s="28">
        <f>(F9-G9)/G9</f>
        <v>4.2679154346231672E-2</v>
      </c>
    </row>
    <row r="10" spans="1:8">
      <c r="A10" s="29" t="s">
        <v>41</v>
      </c>
      <c r="B10" s="18">
        <v>0.25940599999999997</v>
      </c>
      <c r="C10" s="18">
        <v>0.23910000000000001</v>
      </c>
      <c r="D10" s="28">
        <f>(B10-C10)/C10</f>
        <v>8.4926808866582867E-2</v>
      </c>
      <c r="E10" s="28">
        <f>(B10-[1]上月!B6)/[1]上月!B6</f>
        <v>0.45209160168604412</v>
      </c>
      <c r="F10" s="18">
        <v>1.923878</v>
      </c>
      <c r="G10" s="18">
        <v>3.4032670000000005</v>
      </c>
      <c r="H10" s="28">
        <f>(F10-G10)/G10</f>
        <v>-0.43469671935819326</v>
      </c>
    </row>
    <row r="11" spans="1:8">
      <c r="A11" s="27" t="s">
        <v>42</v>
      </c>
      <c r="B11" s="18">
        <f>SUM(B12:B15)</f>
        <v>151.22725664719997</v>
      </c>
      <c r="C11" s="18">
        <f>SUM(C12:C15)</f>
        <v>130.7389</v>
      </c>
      <c r="D11" s="28">
        <f t="shared" si="0"/>
        <v>0.15671201644805</v>
      </c>
      <c r="E11" s="28">
        <f>(B11-[1]上月!B7)/[1]上月!B7</f>
        <v>-4.1691852387092686E-2</v>
      </c>
      <c r="F11" s="18">
        <f>SUM(F12:F15)</f>
        <v>1228.7139147331</v>
      </c>
      <c r="G11" s="18">
        <f>SUM(G12:G15)</f>
        <v>1093.7777966473</v>
      </c>
      <c r="H11" s="28">
        <f t="shared" ref="H11:H18" si="1">(F11-G11)/G11</f>
        <v>0.12336702984775577</v>
      </c>
    </row>
    <row r="12" spans="1:8">
      <c r="A12" s="30" t="s">
        <v>43</v>
      </c>
      <c r="B12" s="18">
        <v>77.929872669999995</v>
      </c>
      <c r="C12" s="18">
        <v>72.114800000000002</v>
      </c>
      <c r="D12" s="28">
        <f t="shared" si="0"/>
        <v>8.0636328049165942E-2</v>
      </c>
      <c r="E12" s="28">
        <f>(B12-[1]上月!B8)/[1]上月!B8</f>
        <v>4.2180722679711789E-3</v>
      </c>
      <c r="F12" s="18">
        <v>648.08951378999996</v>
      </c>
      <c r="G12" s="18">
        <v>631.31910175999997</v>
      </c>
      <c r="H12" s="28">
        <f t="shared" si="1"/>
        <v>2.6564081434012066E-2</v>
      </c>
    </row>
    <row r="13" spans="1:8">
      <c r="A13" s="30" t="s">
        <v>44</v>
      </c>
      <c r="B13" s="18">
        <v>63.755359759999983</v>
      </c>
      <c r="C13" s="18">
        <v>47.750700000000002</v>
      </c>
      <c r="D13" s="28">
        <f t="shared" si="0"/>
        <v>0.33517120712366477</v>
      </c>
      <c r="E13" s="28">
        <f>(B13-[1]上月!B9)/[1]上月!B9</f>
        <v>-9.9245436756155589E-2</v>
      </c>
      <c r="F13" s="18">
        <v>488.35856556000005</v>
      </c>
      <c r="G13" s="18">
        <v>366.05451054000002</v>
      </c>
      <c r="H13" s="28">
        <f t="shared" si="1"/>
        <v>0.33411432313613149</v>
      </c>
    </row>
    <row r="14" spans="1:8">
      <c r="A14" s="30" t="s">
        <v>45</v>
      </c>
      <c r="B14" s="18">
        <v>9.5360803351999976</v>
      </c>
      <c r="C14" s="18">
        <v>10.869300000000001</v>
      </c>
      <c r="D14" s="28">
        <f>(B14-C14)/C14</f>
        <v>-0.12265920204613021</v>
      </c>
      <c r="E14" s="28">
        <f>(B14-[1]上月!B10)/[1]上月!B10</f>
        <v>1.2576848530866325E-2</v>
      </c>
      <c r="F14" s="18">
        <v>92.216457128100004</v>
      </c>
      <c r="G14" s="18">
        <v>96.36238982430001</v>
      </c>
      <c r="H14" s="28">
        <f t="shared" si="1"/>
        <v>-4.3024386420463322E-2</v>
      </c>
    </row>
    <row r="15" spans="1:8">
      <c r="A15" s="30" t="s">
        <v>46</v>
      </c>
      <c r="B15" s="18">
        <v>5.9438819999999993E-3</v>
      </c>
      <c r="C15" s="18">
        <v>4.1000000000000003E-3</v>
      </c>
      <c r="D15" s="28">
        <f>(B15-C15)/C15</f>
        <v>0.44972731707317043</v>
      </c>
      <c r="E15" s="28">
        <f>(B15-[1]上月!B11)/[1]上月!B11</f>
        <v>-6.8338653710089153E-2</v>
      </c>
      <c r="F15" s="18">
        <v>4.9378254999999996E-2</v>
      </c>
      <c r="G15" s="18">
        <v>4.1794523E-2</v>
      </c>
      <c r="H15" s="28">
        <f t="shared" si="1"/>
        <v>0.18145277073744795</v>
      </c>
    </row>
    <row r="16" spans="1:8">
      <c r="A16" s="27" t="s">
        <v>47</v>
      </c>
      <c r="B16" s="18">
        <f>B6+B11</f>
        <v>310.11783064719998</v>
      </c>
      <c r="C16" s="18">
        <f>SUM(C17:C21)</f>
        <v>280.96469999999999</v>
      </c>
      <c r="D16" s="28">
        <f t="shared" si="0"/>
        <v>0.10376083062107086</v>
      </c>
      <c r="E16" s="28">
        <f>(B16-[1]上月!B12)/[1]上月!B12</f>
        <v>-4.2920213028166655E-2</v>
      </c>
      <c r="F16" s="18">
        <f>F6+F11</f>
        <v>2576.6717417331001</v>
      </c>
      <c r="G16" s="18">
        <f>G6+G11</f>
        <v>2428.2129846472999</v>
      </c>
      <c r="H16" s="28">
        <f t="shared" si="1"/>
        <v>6.1139100245509975E-2</v>
      </c>
    </row>
    <row r="17" spans="1:8">
      <c r="A17" s="30" t="s">
        <v>48</v>
      </c>
      <c r="B17" s="18">
        <f>B7+B12</f>
        <v>190.63607066999998</v>
      </c>
      <c r="C17" s="18">
        <f>C7+C12</f>
        <v>176.21199999999999</v>
      </c>
      <c r="D17" s="28">
        <f>(B17-C17)/C17</f>
        <v>8.1856347297573337E-2</v>
      </c>
      <c r="E17" s="28">
        <f>(B17-[1]上月!B13)/[1]上月!B13</f>
        <v>-3.8218330024323545E-2</v>
      </c>
      <c r="F17" s="18">
        <f>F7+F12</f>
        <v>1602.58693079</v>
      </c>
      <c r="G17" s="18">
        <f>G7+G12</f>
        <v>1575.18559476</v>
      </c>
      <c r="H17" s="28">
        <f t="shared" si="1"/>
        <v>1.739562380531736E-2</v>
      </c>
    </row>
    <row r="18" spans="1:8">
      <c r="A18" s="30" t="s">
        <v>49</v>
      </c>
      <c r="B18" s="18">
        <f>B13</f>
        <v>63.755359759999983</v>
      </c>
      <c r="C18" s="18">
        <f>C13</f>
        <v>47.750700000000002</v>
      </c>
      <c r="D18" s="28">
        <f t="shared" si="0"/>
        <v>0.33517120712366477</v>
      </c>
      <c r="E18" s="28">
        <f>(B18-[1]上月!B14)/[1]上月!B14</f>
        <v>-9.9245436756155589E-2</v>
      </c>
      <c r="F18" s="18">
        <f>F13</f>
        <v>488.35856556000005</v>
      </c>
      <c r="G18" s="18">
        <f>G13</f>
        <v>366.05451054000002</v>
      </c>
      <c r="H18" s="28">
        <f t="shared" si="1"/>
        <v>0.33411432313613149</v>
      </c>
    </row>
    <row r="19" spans="1:8">
      <c r="A19" s="30" t="s">
        <v>50</v>
      </c>
      <c r="B19" s="18">
        <f>B8+B14</f>
        <v>19.179876335199999</v>
      </c>
      <c r="C19" s="18">
        <f>C8+C14</f>
        <v>22.223300000000002</v>
      </c>
      <c r="D19" s="28">
        <f>(B19-C19)/C19</f>
        <v>-0.13694742296598625</v>
      </c>
      <c r="E19" s="28">
        <f>(B19-[1]上月!B15)/[1]上月!B15</f>
        <v>1.0823160129601474E-2</v>
      </c>
      <c r="F19" s="18">
        <f>F8+F14</f>
        <v>190.46540012809999</v>
      </c>
      <c r="G19" s="18">
        <f>G8+G14</f>
        <v>202.24513582430001</v>
      </c>
      <c r="H19" s="28">
        <f>(F19-G19)/G19</f>
        <v>-5.8244840590053248E-2</v>
      </c>
    </row>
    <row r="20" spans="1:8">
      <c r="A20" s="30" t="s">
        <v>51</v>
      </c>
      <c r="B20" s="18">
        <f>B9+B15</f>
        <v>36.287117881999997</v>
      </c>
      <c r="C20" s="18">
        <f>C9+C15</f>
        <v>34.5396</v>
      </c>
      <c r="D20" s="28">
        <f>(B20-C20)/C20</f>
        <v>5.059461840901449E-2</v>
      </c>
      <c r="E20" s="28">
        <f>(B20-[1]上月!B16)/[1]上月!B16</f>
        <v>1.1330448562422326E-2</v>
      </c>
      <c r="F20" s="18">
        <f>F9+F15</f>
        <v>293.33696725500005</v>
      </c>
      <c r="G20" s="18">
        <f>G9+G15</f>
        <v>281.32447652300004</v>
      </c>
      <c r="H20" s="28">
        <f>(F20-G20)/G20</f>
        <v>4.2699771027630104E-2</v>
      </c>
    </row>
    <row r="21" spans="1:8">
      <c r="A21" s="30" t="s">
        <v>52</v>
      </c>
      <c r="B21" s="18">
        <f>B10</f>
        <v>0.25940599999999997</v>
      </c>
      <c r="C21" s="18">
        <f>C10</f>
        <v>0.23910000000000001</v>
      </c>
      <c r="D21" s="28">
        <f>(B21-C21)/C21</f>
        <v>8.4926808866582867E-2</v>
      </c>
      <c r="E21" s="28">
        <f>(B21-[1]上月!B17)/[1]上月!B17</f>
        <v>0.45209160168604412</v>
      </c>
      <c r="F21" s="18">
        <f>F10</f>
        <v>1.923878</v>
      </c>
      <c r="G21" s="18">
        <f>G10</f>
        <v>3.4032670000000005</v>
      </c>
      <c r="H21" s="28">
        <f>(F21-G21)/G21</f>
        <v>-0.43469671935819326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E42" sqref="E42"/>
    </sheetView>
  </sheetViews>
  <sheetFormatPr defaultRowHeight="13.5"/>
  <sheetData>
    <row r="1" spans="1:13" ht="21">
      <c r="A1" s="31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3"/>
      <c r="B2" s="34"/>
      <c r="C2" s="35"/>
      <c r="D2" s="36"/>
      <c r="E2" s="35"/>
      <c r="F2" s="34"/>
      <c r="G2" s="35"/>
      <c r="H2" s="34"/>
      <c r="I2" s="35"/>
      <c r="J2" s="34"/>
      <c r="K2" s="35"/>
      <c r="L2" s="37" t="s">
        <v>54</v>
      </c>
      <c r="M2" s="37"/>
    </row>
    <row r="3" spans="1:13">
      <c r="A3" s="38" t="s">
        <v>55</v>
      </c>
      <c r="B3" s="38" t="s">
        <v>56</v>
      </c>
      <c r="C3" s="39"/>
      <c r="D3" s="39"/>
      <c r="E3" s="39"/>
      <c r="F3" s="38" t="s">
        <v>57</v>
      </c>
      <c r="G3" s="39"/>
      <c r="H3" s="39"/>
      <c r="I3" s="39"/>
      <c r="J3" s="38" t="s">
        <v>58</v>
      </c>
      <c r="K3" s="39"/>
      <c r="L3" s="39"/>
      <c r="M3" s="39"/>
    </row>
    <row r="4" spans="1:13">
      <c r="A4" s="38"/>
      <c r="B4" s="40" t="s">
        <v>59</v>
      </c>
      <c r="C4" s="41"/>
      <c r="D4" s="38" t="s">
        <v>60</v>
      </c>
      <c r="E4" s="39"/>
      <c r="F4" s="40" t="s">
        <v>59</v>
      </c>
      <c r="G4" s="41"/>
      <c r="H4" s="38" t="s">
        <v>60</v>
      </c>
      <c r="I4" s="39"/>
      <c r="J4" s="40" t="s">
        <v>59</v>
      </c>
      <c r="K4" s="41"/>
      <c r="L4" s="38" t="s">
        <v>60</v>
      </c>
      <c r="M4" s="39"/>
    </row>
    <row r="5" spans="1:13">
      <c r="A5" s="38"/>
      <c r="B5" s="42" t="s">
        <v>61</v>
      </c>
      <c r="C5" s="43" t="s">
        <v>62</v>
      </c>
      <c r="D5" s="42" t="s">
        <v>63</v>
      </c>
      <c r="E5" s="43" t="s">
        <v>62</v>
      </c>
      <c r="F5" s="42" t="s">
        <v>61</v>
      </c>
      <c r="G5" s="43" t="s">
        <v>62</v>
      </c>
      <c r="H5" s="42" t="s">
        <v>63</v>
      </c>
      <c r="I5" s="43" t="s">
        <v>62</v>
      </c>
      <c r="J5" s="42" t="s">
        <v>61</v>
      </c>
      <c r="K5" s="43" t="s">
        <v>62</v>
      </c>
      <c r="L5" s="42" t="s">
        <v>63</v>
      </c>
      <c r="M5" s="43" t="s">
        <v>62</v>
      </c>
    </row>
    <row r="6" spans="1:13">
      <c r="A6" s="38"/>
      <c r="B6" s="42"/>
      <c r="C6" s="44" t="s">
        <v>64</v>
      </c>
      <c r="D6" s="42"/>
      <c r="E6" s="44" t="s">
        <v>64</v>
      </c>
      <c r="F6" s="42"/>
      <c r="G6" s="44" t="s">
        <v>64</v>
      </c>
      <c r="H6" s="42"/>
      <c r="I6" s="44" t="s">
        <v>64</v>
      </c>
      <c r="J6" s="42"/>
      <c r="K6" s="44" t="s">
        <v>64</v>
      </c>
      <c r="L6" s="42"/>
      <c r="M6" s="44" t="s">
        <v>64</v>
      </c>
    </row>
    <row r="7" spans="1:13">
      <c r="A7" s="45" t="s">
        <v>65</v>
      </c>
      <c r="B7" s="46">
        <v>36225.550000000003</v>
      </c>
      <c r="C7" s="47">
        <f>(B7-[2]与15年同期销量比较!B4)/[2]与15年同期销量比较!B4*100</f>
        <v>-1.9305779199473219</v>
      </c>
      <c r="D7" s="46">
        <v>317781.21000000002</v>
      </c>
      <c r="E7" s="47">
        <f>(D7-[2]与15年同期销量比较!C4)/[2]与15年同期销量比较!C4*100</f>
        <v>-6.8641460859819521</v>
      </c>
      <c r="F7" s="46">
        <v>56350.420499999993</v>
      </c>
      <c r="G7" s="47">
        <f>(F7-[2]与15年同期销量比较!D4)/[2]与15年同期销量比较!D4*100</f>
        <v>54.97815903739999</v>
      </c>
      <c r="H7" s="46">
        <v>383290.91879999998</v>
      </c>
      <c r="I7" s="47">
        <f>(H7-[2]与15年同期销量比较!E4)/[2]与15年同期销量比较!E4*100</f>
        <v>10.589456814760203</v>
      </c>
      <c r="J7" s="46">
        <f>B7+F7</f>
        <v>92575.970499999996</v>
      </c>
      <c r="K7" s="47">
        <f>(J7-[2]与15年同期销量比较!F4)/[2]与15年同期销量比较!F4*100</f>
        <v>26.299239756125449</v>
      </c>
      <c r="L7" s="46">
        <f>D7+H7</f>
        <v>701072.12880000006</v>
      </c>
      <c r="M7" s="47">
        <f>(L7-[2]与15年同期销量比较!I4)/[2]与15年同期销量比较!I4*100</f>
        <v>1.9310093331315032</v>
      </c>
    </row>
    <row r="8" spans="1:13">
      <c r="A8" s="45" t="s">
        <v>66</v>
      </c>
      <c r="B8" s="46">
        <v>29301</v>
      </c>
      <c r="C8" s="47">
        <f>(B8-[2]与15年同期销量比较!B5)/[2]与15年同期销量比较!B5*100</f>
        <v>6.6649484367201719</v>
      </c>
      <c r="D8" s="46">
        <v>253584.25</v>
      </c>
      <c r="E8" s="47">
        <f>(D8-[2]与15年同期销量比较!C5)/[2]与15年同期销量比较!C5*100</f>
        <v>-3.9980881712695675</v>
      </c>
      <c r="F8" s="46">
        <v>24965.702100000002</v>
      </c>
      <c r="G8" s="47">
        <f>(F8-[2]与15年同期销量比较!D5)/[2]与15年同期销量比较!D5*100</f>
        <v>34.100426540162957</v>
      </c>
      <c r="H8" s="46">
        <v>212836.4786</v>
      </c>
      <c r="I8" s="47">
        <f>(H8-[2]与15年同期销量比较!E5)/[2]与15年同期销量比较!E5*100</f>
        <v>-27.499525560954325</v>
      </c>
      <c r="J8" s="46">
        <f>B8+F8</f>
        <v>54266.702100000002</v>
      </c>
      <c r="K8" s="47">
        <f>(J8-[2]与15年同期销量比较!F5)/[2]与15年同期销量比较!F5*100</f>
        <v>17.747631346834684</v>
      </c>
      <c r="L8" s="46">
        <f>D8+H8</f>
        <v>466420.72860000003</v>
      </c>
      <c r="M8" s="47">
        <f>(L8-[2]与15年同期销量比较!I5)/[2]与15年同期销量比较!I5*100</f>
        <v>-16.368686765635708</v>
      </c>
    </row>
    <row r="9" spans="1:13">
      <c r="A9" s="45" t="s">
        <v>67</v>
      </c>
      <c r="B9" s="46">
        <v>45376.39</v>
      </c>
      <c r="C9" s="47">
        <f>(B9-[2]与15年同期销量比较!B6)/[2]与15年同期销量比较!B6*100</f>
        <v>-8.9849875461178801</v>
      </c>
      <c r="D9" s="46">
        <v>420645.03</v>
      </c>
      <c r="E9" s="47">
        <f>(D9-[2]与15年同期销量比较!C6)/[2]与15年同期销量比较!C6*100</f>
        <v>-14.104357710068832</v>
      </c>
      <c r="F9" s="46">
        <v>90923.392800000001</v>
      </c>
      <c r="G9" s="47">
        <f>(F9-[2]与15年同期销量比较!D6)/[2]与15年同期销量比较!D6*100</f>
        <v>25.041287458249517</v>
      </c>
      <c r="H9" s="46">
        <v>731453.84419999993</v>
      </c>
      <c r="I9" s="47">
        <f>(H9-[2]与15年同期销量比较!E6)/[2]与15年同期销量比较!E6*100</f>
        <v>22.349018776087544</v>
      </c>
      <c r="J9" s="46">
        <f t="shared" ref="J9:J38" si="0">B9+F9</f>
        <v>136299.78279999999</v>
      </c>
      <c r="K9" s="47">
        <f>(J9-[2]与15年同期销量比较!F6)/[2]与15年同期销量比较!F6*100</f>
        <v>11.201007501334926</v>
      </c>
      <c r="L9" s="46">
        <f t="shared" ref="L9:L38" si="1">D9+H9</f>
        <v>1152098.8742</v>
      </c>
      <c r="M9" s="47">
        <f>(L9-[2]与15年同期销量比较!I6)/[2]与15年同期销量比较!I6*100</f>
        <v>5.9344376498227467</v>
      </c>
    </row>
    <row r="10" spans="1:13">
      <c r="A10" s="45" t="s">
        <v>68</v>
      </c>
      <c r="B10" s="46">
        <v>35512.21</v>
      </c>
      <c r="C10" s="47">
        <f>(B10-[2]与15年同期销量比较!B7)/[2]与15年同期销量比较!B7*100</f>
        <v>8.0484547841858038</v>
      </c>
      <c r="D10" s="46">
        <v>284190.48</v>
      </c>
      <c r="E10" s="47">
        <f>(D10-[2]与15年同期销量比较!C7)/[2]与15年同期销量比较!C7*100</f>
        <v>-0.23621499668420479</v>
      </c>
      <c r="F10" s="46">
        <v>17755.562400000003</v>
      </c>
      <c r="G10" s="47">
        <f>(F10-[2]与15年同期销量比较!D7)/[2]与15年同期销量比较!D7*100</f>
        <v>-1.6119868013405629</v>
      </c>
      <c r="H10" s="46">
        <v>139392.2788</v>
      </c>
      <c r="I10" s="47">
        <f>(H10-[2]与15年同期销量比较!E7)/[2]与15年同期销量比较!E7*100</f>
        <v>1.441555988095887</v>
      </c>
      <c r="J10" s="46">
        <f t="shared" si="0"/>
        <v>53267.772400000002</v>
      </c>
      <c r="K10" s="47">
        <f>(J10-[2]与15年同期销量比较!F7)/[2]与15年同期销量比较!F7*100</f>
        <v>4.6242705095680634</v>
      </c>
      <c r="L10" s="46">
        <f t="shared" si="1"/>
        <v>423582.75879999995</v>
      </c>
      <c r="M10" s="47">
        <f>(L10-[2]与15年同期销量比较!I7)/[2]与15年同期销量比较!I7*100</f>
        <v>0.30974439924782565</v>
      </c>
    </row>
    <row r="11" spans="1:13">
      <c r="A11" s="45" t="s">
        <v>69</v>
      </c>
      <c r="B11" s="46">
        <v>38119.800000000003</v>
      </c>
      <c r="C11" s="47">
        <f>(B11-[2]与15年同期销量比较!B8)/[2]与15年同期销量比较!B8*100</f>
        <v>-5.1934702530516823</v>
      </c>
      <c r="D11" s="46">
        <v>386509.99</v>
      </c>
      <c r="E11" s="47">
        <f>(D11-[2]与15年同期销量比较!C8)/[2]与15年同期销量比较!C8*100</f>
        <v>3.4145754006281379</v>
      </c>
      <c r="F11" s="46">
        <v>32549.922600000002</v>
      </c>
      <c r="G11" s="47">
        <f>(F11-[2]与15年同期销量比较!D8)/[2]与15年同期销量比较!D8*100</f>
        <v>10.867149969342186</v>
      </c>
      <c r="H11" s="46">
        <v>301380.10770000005</v>
      </c>
      <c r="I11" s="47">
        <f>(H11-[2]与15年同期销量比较!E8)/[2]与15年同期销量比较!E8*100</f>
        <v>17.929798349930692</v>
      </c>
      <c r="J11" s="46">
        <f t="shared" si="0"/>
        <v>70669.722600000008</v>
      </c>
      <c r="K11" s="47">
        <f>(J11-[2]与15年同期销量比较!F8)/[2]与15年同期销量比较!F8*100</f>
        <v>1.5845634084673224</v>
      </c>
      <c r="L11" s="46">
        <f t="shared" si="1"/>
        <v>687890.09770000004</v>
      </c>
      <c r="M11" s="47">
        <f>(L11-[2]与15年同期销量比较!I8)/[2]与15年同期销量比较!I8*100</f>
        <v>9.3091461232241262</v>
      </c>
    </row>
    <row r="12" spans="1:13">
      <c r="A12" s="45" t="s">
        <v>70</v>
      </c>
      <c r="B12" s="46">
        <v>77561.13</v>
      </c>
      <c r="C12" s="47">
        <f>(B12-[2]与15年同期销量比较!B9)/[2]与15年同期销量比较!B9*100</f>
        <v>-2.2402487770440738</v>
      </c>
      <c r="D12" s="46">
        <v>728342.57</v>
      </c>
      <c r="E12" s="47">
        <f>(D12-[2]与15年同期销量比较!C9)/[2]与15年同期销量比较!C9*100</f>
        <v>-0.8231064870179734</v>
      </c>
      <c r="F12" s="46">
        <v>42794.186400000006</v>
      </c>
      <c r="G12" s="47">
        <f>(F12-[2]与15年同期销量比较!D9)/[2]与15年同期销量比较!D9*100</f>
        <v>7.6239745565900243</v>
      </c>
      <c r="H12" s="46">
        <v>384152.22779999999</v>
      </c>
      <c r="I12" s="47">
        <f>(H12-[2]与15年同期销量比较!E9)/[2]与15年同期销量比较!E9*100</f>
        <v>15.058812850941832</v>
      </c>
      <c r="J12" s="46">
        <f t="shared" si="0"/>
        <v>120355.31640000001</v>
      </c>
      <c r="K12" s="47">
        <f>(J12-[2]与15年同期销量比较!F9)/[2]与15年同期销量比较!F9*100</f>
        <v>1.0529846126461146</v>
      </c>
      <c r="L12" s="46">
        <f t="shared" si="1"/>
        <v>1112494.7977999998</v>
      </c>
      <c r="M12" s="47">
        <f>(L12-[2]与15年同期销量比较!I9)/[2]与15年同期销量比较!I9*100</f>
        <v>4.1406293679446087</v>
      </c>
    </row>
    <row r="13" spans="1:13">
      <c r="A13" s="45" t="s">
        <v>71</v>
      </c>
      <c r="B13" s="46">
        <v>27518.05</v>
      </c>
      <c r="C13" s="47">
        <f>(B13-[2]与15年同期销量比较!B10)/[2]与15年同期销量比较!B10*100</f>
        <v>5.8786026573872707</v>
      </c>
      <c r="D13" s="46">
        <v>234290.27</v>
      </c>
      <c r="E13" s="47">
        <f>(D13-[2]与15年同期销量比较!C10)/[2]与15年同期销量比较!C10*100</f>
        <v>-2.4307211651963163</v>
      </c>
      <c r="F13" s="46">
        <v>26965.702100000002</v>
      </c>
      <c r="G13" s="47">
        <f>(F13-[2]与15年同期销量比较!D10)/[2]与15年同期销量比较!D10*100</f>
        <v>-8.7905806194457075</v>
      </c>
      <c r="H13" s="46">
        <v>256741.66339999999</v>
      </c>
      <c r="I13" s="47">
        <f>(H13-[2]与15年同期销量比较!E10)/[2]与15年同期销量比较!E10*100</f>
        <v>-1.2077312774026752</v>
      </c>
      <c r="J13" s="46">
        <f t="shared" si="0"/>
        <v>54483.752099999998</v>
      </c>
      <c r="K13" s="47">
        <f>(J13-[2]与15年同期销量比较!F10)/[2]与15年同期销量比较!F10*100</f>
        <v>-1.9278988466310998</v>
      </c>
      <c r="L13" s="46">
        <f t="shared" si="1"/>
        <v>491031.93339999998</v>
      </c>
      <c r="M13" s="47">
        <f>(L13-[2]与15年同期销量比较!I10)/[2]与15年同期销量比较!I10*100</f>
        <v>-1.7950685795967616</v>
      </c>
    </row>
    <row r="14" spans="1:13">
      <c r="A14" s="45" t="s">
        <v>72</v>
      </c>
      <c r="B14" s="46">
        <v>36802.74</v>
      </c>
      <c r="C14" s="47">
        <f>(B14-[2]与15年同期销量比较!B11)/[2]与15年同期销量比较!B11*100</f>
        <v>1.7445682674577114</v>
      </c>
      <c r="D14" s="46">
        <v>338549.51</v>
      </c>
      <c r="E14" s="47">
        <f>(D14-[2]与15年同期销量比较!C11)/[2]与15年同期销量比较!C11*100</f>
        <v>-0.690395619470629</v>
      </c>
      <c r="F14" s="46">
        <v>40321.543399999995</v>
      </c>
      <c r="G14" s="47">
        <f>(F14-[2]与15年同期销量比较!D11)/[2]与15年同期销量比较!D11*100</f>
        <v>10.996219250664833</v>
      </c>
      <c r="H14" s="46">
        <v>361750.34990000003</v>
      </c>
      <c r="I14" s="47">
        <f>(H14-[2]与15年同期销量比较!E11)/[2]与15年同期销量比较!E11*100</f>
        <v>-15.307874587283107</v>
      </c>
      <c r="J14" s="46">
        <f t="shared" si="0"/>
        <v>77124.283399999986</v>
      </c>
      <c r="K14" s="47">
        <f>(J14-[2]与15年同期销量比较!F11)/[2]与15年同期销量比较!F11*100</f>
        <v>6.3802997242206363</v>
      </c>
      <c r="L14" s="46">
        <f t="shared" si="1"/>
        <v>700299.85990000004</v>
      </c>
      <c r="M14" s="47">
        <f>(L14-[2]与15年同期销量比较!I11)/[2]与15年同期销量比较!I11*100</f>
        <v>-8.8197343375596802</v>
      </c>
    </row>
    <row r="15" spans="1:13">
      <c r="A15" s="45" t="s">
        <v>73</v>
      </c>
      <c r="B15" s="46">
        <v>35685.24</v>
      </c>
      <c r="C15" s="47">
        <f>(B15-[2]与15年同期销量比较!B12)/[2]与15年同期销量比较!B12*100</f>
        <v>8.3199546871400081</v>
      </c>
      <c r="D15" s="46">
        <v>288520.15999999997</v>
      </c>
      <c r="E15" s="47">
        <f>(D15-[2]与15年同期销量比较!C12)/[2]与15年同期销量比较!C12*100</f>
        <v>-0.89501861034022612</v>
      </c>
      <c r="F15" s="46">
        <v>26103.418600000001</v>
      </c>
      <c r="G15" s="47">
        <f>(F15-[2]与15年同期销量比较!D12)/[2]与15年同期销量比较!D12*100</f>
        <v>6.3385666429849428</v>
      </c>
      <c r="H15" s="46">
        <v>201168.44290000002</v>
      </c>
      <c r="I15" s="47">
        <f>(H15-[2]与15年同期销量比较!E12)/[2]与15年同期销量比较!E12*100</f>
        <v>-28.082816177110981</v>
      </c>
      <c r="J15" s="46">
        <f t="shared" si="0"/>
        <v>61788.658599999995</v>
      </c>
      <c r="K15" s="47">
        <f>(J15-[2]与15年同期销量比较!F12)/[2]与15年同期销量比较!F12*100</f>
        <v>7.4739542549403044</v>
      </c>
      <c r="L15" s="46">
        <f t="shared" si="1"/>
        <v>489688.6029</v>
      </c>
      <c r="M15" s="47">
        <f>(L15-[2]与15年同期销量比较!I12)/[2]与15年同期销量比较!I12*100</f>
        <v>-14.21736165472827</v>
      </c>
    </row>
    <row r="16" spans="1:13">
      <c r="A16" s="45" t="s">
        <v>74</v>
      </c>
      <c r="B16" s="46">
        <v>122182.75</v>
      </c>
      <c r="C16" s="47">
        <f>(B16-[2]与15年同期销量比较!B13)/[2]与15年同期销量比较!B13*100</f>
        <v>23.090517951790861</v>
      </c>
      <c r="D16" s="46">
        <v>956952.37</v>
      </c>
      <c r="E16" s="47">
        <f>(D16-[2]与15年同期销量比较!C13)/[2]与15年同期销量比较!C13*100</f>
        <v>0.222222683036983</v>
      </c>
      <c r="F16" s="46">
        <v>142471.52385199998</v>
      </c>
      <c r="G16" s="47">
        <f>(F16-[2]与15年同期销量比较!D13)/[2]与15年同期销量比较!D13*100</f>
        <v>-20.712678503897767</v>
      </c>
      <c r="H16" s="46">
        <v>1152650.369281</v>
      </c>
      <c r="I16" s="47">
        <f>(H16-[2]与15年同期销量比较!E13)/[2]与15年同期销量比较!E13*100</f>
        <v>8.1346835878244406</v>
      </c>
      <c r="J16" s="46">
        <f t="shared" si="0"/>
        <v>264654.27385200001</v>
      </c>
      <c r="K16" s="47">
        <f>(J16-[2]与15年同期销量比较!F13)/[2]与15年同期销量比较!F13*100</f>
        <v>-5.1257499703650105</v>
      </c>
      <c r="L16" s="46">
        <f t="shared" si="1"/>
        <v>2109602.7392810001</v>
      </c>
      <c r="M16" s="47">
        <f>(L16-[2]与15年同期销量比较!I13)/[2]与15年同期销量比较!I13*100</f>
        <v>4.3959805859386591</v>
      </c>
    </row>
    <row r="17" spans="1:13">
      <c r="A17" s="45" t="s">
        <v>75</v>
      </c>
      <c r="B17" s="46">
        <v>123976.28</v>
      </c>
      <c r="C17" s="47">
        <f>(B17-[2]与15年同期销量比较!B14)/[2]与15年同期销量比较!B14*100</f>
        <v>10.786820923341766</v>
      </c>
      <c r="D17" s="46">
        <v>989934.5</v>
      </c>
      <c r="E17" s="47">
        <f>(D17-[2]与15年同期销量比较!C14)/[2]与15年同期销量比较!C14*100</f>
        <v>3.7452392456438139</v>
      </c>
      <c r="F17" s="46">
        <v>93244.384800000014</v>
      </c>
      <c r="G17" s="47">
        <f>(F17-[2]与15年同期销量比较!D14)/[2]与15年同期销量比较!D14*100</f>
        <v>10.83494822742923</v>
      </c>
      <c r="H17" s="46">
        <v>808614.04049999989</v>
      </c>
      <c r="I17" s="47">
        <f>(H17-[2]与15年同期销量比较!E14)/[2]与15年同期销量比较!E14*100</f>
        <v>11.072315588178897</v>
      </c>
      <c r="J17" s="46">
        <f t="shared" si="0"/>
        <v>217220.66480000003</v>
      </c>
      <c r="K17" s="47">
        <f>(J17-[2]与15年同期销量比较!F14)/[2]与15年同期销量比较!F14*100</f>
        <v>10.807474982662008</v>
      </c>
      <c r="L17" s="46">
        <f t="shared" si="1"/>
        <v>1798548.5404999999</v>
      </c>
      <c r="M17" s="47">
        <f>(L17-[2]与15年同期销量比较!I14)/[2]与15年同期销量比较!I14*100</f>
        <v>6.9161748155370697</v>
      </c>
    </row>
    <row r="18" spans="1:13">
      <c r="A18" s="45" t="s">
        <v>76</v>
      </c>
      <c r="B18" s="46">
        <v>63622.42</v>
      </c>
      <c r="C18" s="47">
        <f>(B18-[2]与15年同期销量比较!B15)/[2]与15年同期销量比较!B15*100</f>
        <v>33.292731087639467</v>
      </c>
      <c r="D18" s="46">
        <v>459306.63</v>
      </c>
      <c r="E18" s="47">
        <f>(D18-[2]与15年同期销量比较!C15)/[2]与15年同期销量比较!C15*100</f>
        <v>5.4462318874949771</v>
      </c>
      <c r="F18" s="46">
        <v>42847.746399999996</v>
      </c>
      <c r="G18" s="47">
        <f>(F18-[2]与15年同期销量比较!D15)/[2]与15年同期销量比较!D15*100</f>
        <v>-4.0464602766398272</v>
      </c>
      <c r="H18" s="46">
        <v>355008.25229999993</v>
      </c>
      <c r="I18" s="47">
        <f>(H18-[2]与15年同期销量比较!E15)/[2]与15年同期销量比较!E15*100</f>
        <v>10.220214571564371</v>
      </c>
      <c r="J18" s="46">
        <f t="shared" si="0"/>
        <v>106470.16639999999</v>
      </c>
      <c r="K18" s="47">
        <f>(J18-[2]与15年同期销量比较!F15)/[2]与15年同期销量比较!F15*100</f>
        <v>15.244876367417609</v>
      </c>
      <c r="L18" s="46">
        <f t="shared" si="1"/>
        <v>814314.88229999994</v>
      </c>
      <c r="M18" s="47">
        <f>(L18-[2]与15年同期销量比较!I15)/[2]与15年同期销量比较!I15*100</f>
        <v>7.4756700614225915</v>
      </c>
    </row>
    <row r="19" spans="1:13">
      <c r="A19" s="45" t="s">
        <v>77</v>
      </c>
      <c r="B19" s="46">
        <v>37862.54</v>
      </c>
      <c r="C19" s="47">
        <f>(B19-[2]与15年同期销量比较!B16)/[2]与15年同期销量比较!B16*100</f>
        <v>-0.19448380865618708</v>
      </c>
      <c r="D19" s="46">
        <v>330966.46000000002</v>
      </c>
      <c r="E19" s="47">
        <f>(D19-[2]与15年同期销量比较!C16)/[2]与15年同期销量比较!C16*100</f>
        <v>1.8544308982446356</v>
      </c>
      <c r="F19" s="46">
        <v>61782.664100000009</v>
      </c>
      <c r="G19" s="47">
        <f>(F19-[2]与15年同期销量比较!D16)/[2]与15年同期销量比较!D16*100</f>
        <v>-1.1042158580145596</v>
      </c>
      <c r="H19" s="46">
        <v>532577.38529999997</v>
      </c>
      <c r="I19" s="47">
        <f>(H19-[2]与15年同期销量比较!E16)/[2]与15年同期销量比较!E16*100</f>
        <v>5.6359805135945189</v>
      </c>
      <c r="J19" s="46">
        <f t="shared" si="0"/>
        <v>99645.204100000003</v>
      </c>
      <c r="K19" s="47">
        <f>(J19-[2]与15年同期销量比较!F16)/[2]与15年同期销量比较!F16*100</f>
        <v>-0.76050215085050787</v>
      </c>
      <c r="L19" s="46">
        <f t="shared" si="1"/>
        <v>863543.84529999993</v>
      </c>
      <c r="M19" s="47">
        <f>(L19-[2]与15年同期销量比较!I16)/[2]与15年同期销量比较!I16*100</f>
        <v>4.1539228555046233</v>
      </c>
    </row>
    <row r="20" spans="1:13">
      <c r="A20" s="45" t="s">
        <v>78</v>
      </c>
      <c r="B20" s="46">
        <v>23205.75</v>
      </c>
      <c r="C20" s="47">
        <f>(B20-[2]与15年同期销量比较!B17)/[2]与15年同期销量比较!B17*100</f>
        <v>22.773041488063807</v>
      </c>
      <c r="D20" s="46">
        <v>177461.49</v>
      </c>
      <c r="E20" s="47">
        <f>(D20-[2]与15年同期销量比较!C17)/[2]与15年同期销量比较!C17*100</f>
        <v>-25.26707867268944</v>
      </c>
      <c r="F20" s="46">
        <v>23578.266600000003</v>
      </c>
      <c r="G20" s="47">
        <f>(F20-[2]与15年同期销量比较!D17)/[2]与15年同期销量比较!D17*100</f>
        <v>13.749824731342539</v>
      </c>
      <c r="H20" s="46">
        <v>204615.6116</v>
      </c>
      <c r="I20" s="47">
        <f>(H20-[2]与15年同期销量比较!E17)/[2]与15年同期销量比较!E17*100</f>
        <v>-42.236967909458734</v>
      </c>
      <c r="J20" s="46">
        <f t="shared" si="0"/>
        <v>46784.016600000003</v>
      </c>
      <c r="K20" s="47">
        <f>(J20-[2]与15年同期销量比较!F17)/[2]与15年同期销量比较!F17*100</f>
        <v>18.053457344058973</v>
      </c>
      <c r="L20" s="46">
        <f t="shared" si="1"/>
        <v>382077.10159999999</v>
      </c>
      <c r="M20" s="47">
        <f>(L20-[2]与15年同期销量比较!I17)/[2]与15年同期销量比较!I17*100</f>
        <v>-35.426543176010803</v>
      </c>
    </row>
    <row r="21" spans="1:13">
      <c r="A21" s="45" t="s">
        <v>79</v>
      </c>
      <c r="B21" s="46">
        <v>110697.45</v>
      </c>
      <c r="C21" s="47">
        <f>(B21-[2]与15年同期销量比较!B18)/[2]与15年同期销量比较!B18*100</f>
        <v>2.8518683421160542</v>
      </c>
      <c r="D21" s="46">
        <v>965805.59</v>
      </c>
      <c r="E21" s="47">
        <f>(D21-[2]与15年同期销量比较!C18)/[2]与15年同期销量比较!C18*100</f>
        <v>0.86150557911385073</v>
      </c>
      <c r="F21" s="46">
        <v>140305.14489999998</v>
      </c>
      <c r="G21" s="47">
        <f>(F21-[2]与15年同期销量比较!D18)/[2]与15年同期销量比较!D18*100</f>
        <v>35.80635579070551</v>
      </c>
      <c r="H21" s="46">
        <v>1110461.1990999999</v>
      </c>
      <c r="I21" s="47">
        <f>(H21-[2]与15年同期销量比较!E18)/[2]与15年同期销量比较!E18*100</f>
        <v>5.264900479738932</v>
      </c>
      <c r="J21" s="46">
        <f t="shared" si="0"/>
        <v>251002.59489999997</v>
      </c>
      <c r="K21" s="47">
        <f>(J21-[2]与15年同期销量比较!F18)/[2]与15年同期销量比较!F18*100</f>
        <v>18.992023311856993</v>
      </c>
      <c r="L21" s="46">
        <f t="shared" si="1"/>
        <v>2076266.7890999997</v>
      </c>
      <c r="M21" s="47">
        <f>(L21-[2]与15年同期销量比较!I18)/[2]与15年同期销量比较!I18*100</f>
        <v>3.16972208708202</v>
      </c>
    </row>
    <row r="22" spans="1:13">
      <c r="A22" s="45" t="s">
        <v>80</v>
      </c>
      <c r="B22" s="46">
        <v>52752.11</v>
      </c>
      <c r="C22" s="47">
        <f>(B22-[2]与15年同期销量比较!B19)/[2]与15年同期销量比较!B19*100</f>
        <v>9.5045527161855112</v>
      </c>
      <c r="D22" s="46">
        <v>421654.63</v>
      </c>
      <c r="E22" s="47">
        <f>(D22-[2]与15年同期销量比较!C19)/[2]与15年同期销量比较!C19*100</f>
        <v>-0.38992198512850684</v>
      </c>
      <c r="F22" s="46">
        <v>90902.408500000005</v>
      </c>
      <c r="G22" s="47">
        <f>(F22-[2]与15年同期销量比较!D19)/[2]与15年同期销量比较!D19*100</f>
        <v>15.629355010521353</v>
      </c>
      <c r="H22" s="46">
        <v>758979.64599999995</v>
      </c>
      <c r="I22" s="47">
        <f>(H22-[2]与15年同期销量比较!E19)/[2]与15年同期销量比较!E19*100</f>
        <v>20.699820954379668</v>
      </c>
      <c r="J22" s="46">
        <f t="shared" si="0"/>
        <v>143654.51850000001</v>
      </c>
      <c r="K22" s="47">
        <f>(J22-[2]与15年同期销量比较!F19)/[2]与15年同期销量比较!F19*100</f>
        <v>13.302234266660049</v>
      </c>
      <c r="L22" s="46">
        <f t="shared" si="1"/>
        <v>1180634.2760000001</v>
      </c>
      <c r="M22" s="47">
        <f>(L22-[2]与15年同期销量比较!I19)/[2]与15年同期销量比较!I19*100</f>
        <v>12.21467807156715</v>
      </c>
    </row>
    <row r="23" spans="1:13">
      <c r="A23" s="45" t="s">
        <v>81</v>
      </c>
      <c r="B23" s="46">
        <v>70062.62</v>
      </c>
      <c r="C23" s="47">
        <f>(B23-[2]与15年同期销量比较!B20)/[2]与15年同期销量比较!B20*100</f>
        <v>4.2808625428397162</v>
      </c>
      <c r="D23" s="46">
        <v>635832.91</v>
      </c>
      <c r="E23" s="47">
        <f>(D23-[2]与15年同期销量比较!C20)/[2]与15年同期销量比较!C20*100</f>
        <v>6.872326586270165</v>
      </c>
      <c r="F23" s="46">
        <v>62291.5576</v>
      </c>
      <c r="G23" s="47">
        <f>(F23-[2]与15年同期销量比较!D20)/[2]与15年同期销量比较!D20*100</f>
        <v>82.789395254661798</v>
      </c>
      <c r="H23" s="46">
        <v>441522.70439999999</v>
      </c>
      <c r="I23" s="47">
        <f>(H23-[2]与15年同期销量比较!E20)/[2]与15年同期销量比较!E20*100</f>
        <v>96.785905666482236</v>
      </c>
      <c r="J23" s="46">
        <f t="shared" si="0"/>
        <v>132354.1776</v>
      </c>
      <c r="K23" s="47">
        <f>(J23-[2]与15年同期销量比较!F20)/[2]与15年同期销量比较!F20*100</f>
        <v>30.701094467577633</v>
      </c>
      <c r="L23" s="46">
        <f t="shared" si="1"/>
        <v>1077355.6144000001</v>
      </c>
      <c r="M23" s="47">
        <f>(L23-[2]与15年同期销量比较!I20)/[2]与15年同期销量比较!I20*100</f>
        <v>31.494950620881312</v>
      </c>
    </row>
    <row r="24" spans="1:13">
      <c r="A24" s="45" t="s">
        <v>82</v>
      </c>
      <c r="B24" s="46">
        <v>62882.76</v>
      </c>
      <c r="C24" s="47">
        <f>(B24-[2]与15年同期销量比较!B21)/[2]与15年同期销量比较!B21*100</f>
        <v>2.6268413226596143</v>
      </c>
      <c r="D24" s="46">
        <v>566068.93000000005</v>
      </c>
      <c r="E24" s="47">
        <f>(D24-[2]与15年同期销量比较!C21)/[2]与15年同期销量比较!C21*100</f>
        <v>10.990053659117059</v>
      </c>
      <c r="F24" s="46">
        <v>67332.562300000005</v>
      </c>
      <c r="G24" s="47">
        <f>(F24-[2]与15年同期销量比较!D21)/[2]与15年同期销量比较!D21*100</f>
        <v>168.73156686548455</v>
      </c>
      <c r="H24" s="46">
        <v>356705.58729999996</v>
      </c>
      <c r="I24" s="47">
        <f>(H24-[2]与15年同期销量比较!E21)/[2]与15年同期销量比较!E21*100</f>
        <v>36.294920088851995</v>
      </c>
      <c r="J24" s="46">
        <f t="shared" si="0"/>
        <v>130215.3223</v>
      </c>
      <c r="K24" s="47">
        <f>(J24-[2]与15年同期销量比较!F21)/[2]与15年同期销量比较!F21*100</f>
        <v>50.836295211120095</v>
      </c>
      <c r="L24" s="46">
        <f t="shared" si="1"/>
        <v>922774.51729999995</v>
      </c>
      <c r="M24" s="47">
        <f>(L24-[2]与15年同期销量比较!I21)/[2]与15年同期销量比较!I21*100</f>
        <v>19.571625282383636</v>
      </c>
    </row>
    <row r="25" spans="1:13">
      <c r="A25" s="45" t="s">
        <v>83</v>
      </c>
      <c r="B25" s="46">
        <v>165805.81</v>
      </c>
      <c r="C25" s="47">
        <f>(B25-[2]与15年同期销量比较!B22)/[2]与15年同期销量比较!B22*100</f>
        <v>4.6364304904922689</v>
      </c>
      <c r="D25" s="46">
        <v>1344212.29</v>
      </c>
      <c r="E25" s="47">
        <f>(D25-[2]与15年同期销量比较!C22)/[2]与15年同期销量比较!C22*100</f>
        <v>0.68908471687301065</v>
      </c>
      <c r="F25" s="46">
        <v>135494.40360000002</v>
      </c>
      <c r="G25" s="47">
        <f>(F25-[2]与15年同期销量比较!D22)/[2]与15年同期销量比较!D22*100</f>
        <v>14.120550663176285</v>
      </c>
      <c r="H25" s="46">
        <v>1236727.4732000001</v>
      </c>
      <c r="I25" s="47">
        <f>(H25-[2]与15年同期销量比较!E22)/[2]与15年同期销量比较!E22*100</f>
        <v>32.02072345015285</v>
      </c>
      <c r="J25" s="46">
        <f t="shared" si="0"/>
        <v>301300.21360000002</v>
      </c>
      <c r="K25" s="47">
        <f>(J25-[2]与15年同期销量比较!F22)/[2]与15年同期销量比较!F22*100</f>
        <v>8.6988042126982865</v>
      </c>
      <c r="L25" s="46">
        <f t="shared" si="1"/>
        <v>2580939.7631999999</v>
      </c>
      <c r="M25" s="47">
        <f>(L25-[2]与15年同期销量比较!I22)/[2]与15年同期销量比较!I22*100</f>
        <v>13.608671492435088</v>
      </c>
    </row>
    <row r="26" spans="1:13">
      <c r="A26" s="45" t="s">
        <v>84</v>
      </c>
      <c r="B26" s="46">
        <v>35776.68</v>
      </c>
      <c r="C26" s="47">
        <f>(B26-[2]与15年同期销量比较!B23)/[2]与15年同期销量比较!B23*100</f>
        <v>9.2776073741434661</v>
      </c>
      <c r="D26" s="46">
        <v>309090.28000000003</v>
      </c>
      <c r="E26" s="47">
        <f>(D26-[2]与15年同期销量比较!C23)/[2]与15年同期销量比较!C23*100</f>
        <v>-12.322554672620099</v>
      </c>
      <c r="F26" s="46">
        <v>23157.546600000001</v>
      </c>
      <c r="G26" s="47">
        <f>(F26-[2]与15年同期销量比较!D23)/[2]与15年同期销量比较!D23*100</f>
        <v>38.287610552011081</v>
      </c>
      <c r="H26" s="46">
        <v>183553.91189999998</v>
      </c>
      <c r="I26" s="47">
        <f>(H26-[2]与15年同期销量比较!E23)/[2]与15年同期销量比较!E23*100</f>
        <v>47.084551278445005</v>
      </c>
      <c r="J26" s="46">
        <f t="shared" si="0"/>
        <v>58934.226600000002</v>
      </c>
      <c r="K26" s="47">
        <f>(J26-[2]与15年同期销量比较!F23)/[2]与15年同期销量比较!F23*100</f>
        <v>19.094675560314766</v>
      </c>
      <c r="L26" s="46">
        <f t="shared" si="1"/>
        <v>492644.19189999998</v>
      </c>
      <c r="M26" s="47">
        <f>(L26-[2]与15年同期销量比较!I23)/[2]与15年同期销量比较!I23*100</f>
        <v>3.2091790910254567</v>
      </c>
    </row>
    <row r="27" spans="1:13">
      <c r="A27" s="45" t="s">
        <v>85</v>
      </c>
      <c r="B27" s="46">
        <v>13490.57</v>
      </c>
      <c r="C27" s="47">
        <f>(B27-[2]与15年同期销量比较!B24)/[2]与15年同期销量比较!B24*100</f>
        <v>-8.79555043852681</v>
      </c>
      <c r="D27" s="46">
        <v>113473.46</v>
      </c>
      <c r="E27" s="47">
        <f>(D27-[2]与15年同期销量比较!C24)/[2]与15年同期销量比较!C24*100</f>
        <v>-2.7410719206428276</v>
      </c>
      <c r="F27" s="46">
        <v>10015.573920000001</v>
      </c>
      <c r="G27" s="47">
        <f>(F27-[2]与15年同期销量比较!D24)/[2]与15年同期销量比较!D24*100</f>
        <v>-24.480148455663333</v>
      </c>
      <c r="H27" s="46">
        <v>81298.952149999997</v>
      </c>
      <c r="I27" s="47">
        <f>(H27-[2]与15年同期销量比较!E24)/[2]与15年同期销量比较!E24*100</f>
        <v>5.354990247931295</v>
      </c>
      <c r="J27" s="46">
        <f t="shared" si="0"/>
        <v>23506.143920000002</v>
      </c>
      <c r="K27" s="47">
        <f>(J27-[2]与15年同期销量比较!F24)/[2]与15年同期销量比较!F24*100</f>
        <v>-16.210313540135004</v>
      </c>
      <c r="L27" s="46">
        <f t="shared" si="1"/>
        <v>194772.41214999999</v>
      </c>
      <c r="M27" s="47">
        <f>(L27-[2]与15年同期销量比较!I24)/[2]与15年同期销量比较!I24*100</f>
        <v>0.48195784941985864</v>
      </c>
    </row>
    <row r="28" spans="1:13">
      <c r="A28" s="45" t="s">
        <v>86</v>
      </c>
      <c r="B28" s="46">
        <v>30232.400000000001</v>
      </c>
      <c r="C28" s="47">
        <f>(B28-[2]与15年同期销量比较!B25)/[2]与15年同期销量比较!B25*100</f>
        <v>-4.9192144805692672</v>
      </c>
      <c r="D28" s="46">
        <v>285650.52</v>
      </c>
      <c r="E28" s="47">
        <f>(D28-[2]与15年同期销量比较!C25)/[2]与15年同期销量比较!C25*100</f>
        <v>-8.9939058046426261</v>
      </c>
      <c r="F28" s="46">
        <v>29943.981100000005</v>
      </c>
      <c r="G28" s="47">
        <f>(F28-[2]与15年同期销量比较!D25)/[2]与15年同期销量比较!D25*100</f>
        <v>15.108248989694218</v>
      </c>
      <c r="H28" s="46">
        <v>218690.14149999997</v>
      </c>
      <c r="I28" s="47">
        <f>(H28-[2]与15年同期销量比较!E25)/[2]与15年同期销量比较!E25*100</f>
        <v>13.928749732237122</v>
      </c>
      <c r="J28" s="46">
        <f t="shared" si="0"/>
        <v>60176.381100000006</v>
      </c>
      <c r="K28" s="47">
        <f>(J28-[2]与15年同期销量比较!F25)/[2]与15年同期销量比较!F25*100</f>
        <v>4.0928405319510492</v>
      </c>
      <c r="L28" s="46">
        <f t="shared" si="1"/>
        <v>504340.66149999999</v>
      </c>
      <c r="M28" s="47">
        <f>(L28-[2]与15年同期销量比较!I25)/[2]与15年同期销量比较!I25*100</f>
        <v>-0.29523856983754299</v>
      </c>
    </row>
    <row r="29" spans="1:13">
      <c r="A29" s="45" t="s">
        <v>87</v>
      </c>
      <c r="B29" s="46">
        <v>61087.96</v>
      </c>
      <c r="C29" s="47">
        <f>(B29-[2]与15年同期销量比较!B26)/[2]与15年同期销量比较!B26*100</f>
        <v>-2.8484531570456575</v>
      </c>
      <c r="D29" s="46">
        <v>570609.93999999994</v>
      </c>
      <c r="E29" s="47">
        <f>(D29-[2]与15年同期销量比较!C26)/[2]与15年同期销量比较!C26*100</f>
        <v>6.4512434001285408</v>
      </c>
      <c r="F29" s="46">
        <v>36489.881000000001</v>
      </c>
      <c r="G29" s="47">
        <f>(F29-[2]与15年同期销量比较!D26)/[2]与15年同期销量比较!D26*100</f>
        <v>-5.2267171061990858</v>
      </c>
      <c r="H29" s="46">
        <v>320685.53149999992</v>
      </c>
      <c r="I29" s="47">
        <f>(H29-[2]与15年同期销量比较!E26)/[2]与15年同期销量比较!E26*100</f>
        <v>6.5181636183171072</v>
      </c>
      <c r="J29" s="46">
        <f t="shared" si="0"/>
        <v>97577.841</v>
      </c>
      <c r="K29" s="47">
        <f>(J29-[2]与15年同期销量比较!F26)/[2]与15年同期销量比较!F26*100</f>
        <v>-3.7516628826594975</v>
      </c>
      <c r="L29" s="46">
        <f t="shared" si="1"/>
        <v>891295.47149999987</v>
      </c>
      <c r="M29" s="47">
        <f>(L29-[2]与15年同期销量比较!I26)/[2]与15年同期销量比较!I26*100</f>
        <v>6.4753114145384858</v>
      </c>
    </row>
    <row r="30" spans="1:13">
      <c r="A30" s="45" t="s">
        <v>88</v>
      </c>
      <c r="B30" s="46">
        <v>20724.73</v>
      </c>
      <c r="C30" s="47">
        <f>(B30-[2]与15年同期销量比较!B27)/[2]与15年同期销量比较!B27*100</f>
        <v>-5.4942203661810396</v>
      </c>
      <c r="D30" s="46">
        <v>177997.58</v>
      </c>
      <c r="E30" s="47">
        <f>(D30-[2]与15年同期销量比较!C27)/[2]与15年同期销量比较!C27*100</f>
        <v>9.3231228242944049</v>
      </c>
      <c r="F30" s="46">
        <v>24558.792000000001</v>
      </c>
      <c r="G30" s="47">
        <f>(F30-[2]与15年同期销量比较!D27)/[2]与15年同期销量比较!D27*100</f>
        <v>12.420203592749267</v>
      </c>
      <c r="H30" s="46">
        <v>214680.40609999996</v>
      </c>
      <c r="I30" s="47">
        <f>(H30-[2]与15年同期销量比较!E27)/[2]与15年同期销量比较!E27*100</f>
        <v>26.516605346411325</v>
      </c>
      <c r="J30" s="46">
        <f t="shared" si="0"/>
        <v>45283.521999999997</v>
      </c>
      <c r="K30" s="47">
        <f>(J30-[2]与15年同期销量比较!F27)/[2]与15年同期销量比较!F27*100</f>
        <v>3.4457918500303371</v>
      </c>
      <c r="L30" s="46">
        <f t="shared" si="1"/>
        <v>392677.98609999998</v>
      </c>
      <c r="M30" s="47">
        <f>(L30-[2]与15年同期销量比较!I27)/[2]与15年同期销量比较!I27*100</f>
        <v>18.097425340007792</v>
      </c>
    </row>
    <row r="31" spans="1:13">
      <c r="A31" s="45" t="s">
        <v>89</v>
      </c>
      <c r="B31" s="46">
        <v>59414.55</v>
      </c>
      <c r="C31" s="47">
        <f>(B31-[2]与15年同期销量比较!B28)/[2]与15年同期销量比较!B28*100</f>
        <v>9.0679343351541846</v>
      </c>
      <c r="D31" s="46">
        <v>475184.14</v>
      </c>
      <c r="E31" s="47">
        <f>(D31-[2]与15年同期销量比较!C28)/[2]与15年同期销量比较!C28*100</f>
        <v>12.033293671626398</v>
      </c>
      <c r="F31" s="46">
        <v>59036.253300000004</v>
      </c>
      <c r="G31" s="47">
        <f>(F31-[2]与15年同期销量比较!D28)/[2]与15年同期销量比较!D28*100</f>
        <v>-2.1218441132356043</v>
      </c>
      <c r="H31" s="46">
        <v>519364.52510000003</v>
      </c>
      <c r="I31" s="47">
        <f>(H31-[2]与15年同期销量比较!E28)/[2]与15年同期销量比较!E28*100</f>
        <v>28.195935973751237</v>
      </c>
      <c r="J31" s="46">
        <f t="shared" si="0"/>
        <v>118450.8033</v>
      </c>
      <c r="K31" s="47">
        <f>(J31-[2]与15年同期销量比较!F28)/[2]与15年同期销量比较!F28*100</f>
        <v>3.1883432038826105</v>
      </c>
      <c r="L31" s="46">
        <f t="shared" si="1"/>
        <v>994548.6651000001</v>
      </c>
      <c r="M31" s="47">
        <f>(L31-[2]与15年同期销量比较!I28)/[2]与15年同期销量比较!I28*100</f>
        <v>19.929342008199399</v>
      </c>
    </row>
    <row r="32" spans="1:13">
      <c r="A32" s="45" t="s">
        <v>90</v>
      </c>
      <c r="B32" s="46">
        <v>13406.56</v>
      </c>
      <c r="C32" s="47">
        <f>(B32-[2]与15年同期销量比较!B29)/[2]与15年同期销量比较!B29*100</f>
        <v>30.987396189545674</v>
      </c>
      <c r="D32" s="46">
        <v>98775.92</v>
      </c>
      <c r="E32" s="47">
        <f>(D32-[2]与15年同期销量比较!C29)/[2]与15年同期销量比较!C29*100</f>
        <v>51.676332247846105</v>
      </c>
      <c r="F32" s="46">
        <v>6384.4908000000005</v>
      </c>
      <c r="G32" s="47">
        <f>(F32-[2]与15年同期销量比较!D29)/[2]与15年同期销量比较!D29*100</f>
        <v>26.730096582387379</v>
      </c>
      <c r="H32" s="46">
        <v>44565.854600000006</v>
      </c>
      <c r="I32" s="47">
        <f>(H32-[2]与15年同期销量比较!E29)/[2]与15年同期销量比较!E29*100</f>
        <v>35.660691212684775</v>
      </c>
      <c r="J32" s="46">
        <f t="shared" si="0"/>
        <v>19791.050800000001</v>
      </c>
      <c r="K32" s="47">
        <f>(J32-[2]与15年同期销量比较!F29)/[2]与15年同期销量比较!F29*100</f>
        <v>29.583095174018016</v>
      </c>
      <c r="L32" s="46">
        <f t="shared" si="1"/>
        <v>143341.7746</v>
      </c>
      <c r="M32" s="47">
        <f>(L32-[2]与15年同期销量比较!I29)/[2]与15年同期销量比较!I29*100</f>
        <v>46.306229669896695</v>
      </c>
    </row>
    <row r="33" spans="1:13">
      <c r="A33" s="45" t="s">
        <v>91</v>
      </c>
      <c r="B33" s="46">
        <v>66013.73</v>
      </c>
      <c r="C33" s="47">
        <f>(B33-[2]与15年同期销量比较!B30)/[2]与15年同期销量比较!B30*100</f>
        <v>1.5777123302004581</v>
      </c>
      <c r="D33" s="46">
        <v>577911.32999999996</v>
      </c>
      <c r="E33" s="47">
        <f>(D33-[2]与15年同期销量比较!C30)/[2]与15年同期销量比较!C30*100</f>
        <v>6.073424203627023</v>
      </c>
      <c r="F33" s="46">
        <v>48381.964200000002</v>
      </c>
      <c r="G33" s="47">
        <f>(F33-[2]与15年同期销量比较!D30)/[2]与15年同期销量比较!D30*100</f>
        <v>68.394152537092552</v>
      </c>
      <c r="H33" s="46">
        <v>324486.2402</v>
      </c>
      <c r="I33" s="47">
        <f>(H33-[2]与15年同期销量比较!E30)/[2]与15年同期销量比较!E30*100</f>
        <v>33.572243217892954</v>
      </c>
      <c r="J33" s="46">
        <f t="shared" si="0"/>
        <v>114395.6942</v>
      </c>
      <c r="K33" s="47">
        <f>(J33-[2]与15年同期销量比较!F30)/[2]与15年同期销量比较!F30*100</f>
        <v>22.061419644686712</v>
      </c>
      <c r="L33" s="46">
        <f t="shared" si="1"/>
        <v>902397.57019999996</v>
      </c>
      <c r="M33" s="47">
        <f>(L33-[2]与15年同期销量比较!I30)/[2]与15年同期销量比较!I30*100</f>
        <v>14.553601640220263</v>
      </c>
    </row>
    <row r="34" spans="1:13">
      <c r="A34" s="45" t="s">
        <v>92</v>
      </c>
      <c r="B34" s="46">
        <v>35560.43</v>
      </c>
      <c r="C34" s="47">
        <f>(B34-[2]与15年同期销量比较!B31)/[2]与15年同期销量比较!B31*100</f>
        <v>0.44380031132682968</v>
      </c>
      <c r="D34" s="46">
        <v>282996.3</v>
      </c>
      <c r="E34" s="47">
        <f>(D34-[2]与15年同期销量比较!C31)/[2]与15年同期销量比较!C31*100</f>
        <v>-5.1651424863772899</v>
      </c>
      <c r="F34" s="46">
        <v>20557.679</v>
      </c>
      <c r="G34" s="47">
        <f>(F34-[2]与15年同期销量比较!D31)/[2]与15年同期销量比较!D31*100</f>
        <v>17.007038215859186</v>
      </c>
      <c r="H34" s="46">
        <v>166882.87320000003</v>
      </c>
      <c r="I34" s="47">
        <f>(H34-[2]与15年同期销量比较!E31)/[2]与15年同期销量比较!E31*100</f>
        <v>16.159685746128069</v>
      </c>
      <c r="J34" s="46">
        <f t="shared" si="0"/>
        <v>56118.108999999997</v>
      </c>
      <c r="K34" s="47">
        <f>(J34-[2]与15年同期销量比较!F31)/[2]与15年同期销量比较!F31*100</f>
        <v>5.9373547188089582</v>
      </c>
      <c r="L34" s="46">
        <f t="shared" si="1"/>
        <v>449879.17320000002</v>
      </c>
      <c r="M34" s="47">
        <f>(L34-[2]与15年同期销量比较!I31)/[2]与15年同期销量比较!I31*100</f>
        <v>1.7650388059434565</v>
      </c>
    </row>
    <row r="35" spans="1:13">
      <c r="A35" s="45" t="s">
        <v>93</v>
      </c>
      <c r="B35" s="46">
        <v>12701.02</v>
      </c>
      <c r="C35" s="47">
        <f>(B35-[2]与15年同期销量比较!B32)/[2]与15年同期销量比较!B32*100</f>
        <v>35.338959572064873</v>
      </c>
      <c r="D35" s="46">
        <v>98525.77</v>
      </c>
      <c r="E35" s="47">
        <f>(D35-[2]与15年同期销量比较!C32)/[2]与15年同期销量比较!C32*100</f>
        <v>33.007929384107562</v>
      </c>
      <c r="F35" s="46">
        <v>4986.9895999999999</v>
      </c>
      <c r="G35" s="47">
        <f>(F35-[2]与15年同期销量比较!D32)/[2]与15年同期销量比较!D32*100</f>
        <v>38.742678783682379</v>
      </c>
      <c r="H35" s="46">
        <v>37139.815900000001</v>
      </c>
      <c r="I35" s="47">
        <f>(H35-[2]与15年同期销量比较!E32)/[2]与15年同期销量比较!E32*100</f>
        <v>-2.5429644908256508</v>
      </c>
      <c r="J35" s="46">
        <f t="shared" si="0"/>
        <v>17688.009600000001</v>
      </c>
      <c r="K35" s="47">
        <f>(J35-[2]与15年同期销量比较!F32)/[2]与15年同期销量比较!F32*100</f>
        <v>36.281587563137684</v>
      </c>
      <c r="L35" s="46">
        <f t="shared" si="1"/>
        <v>135665.58590000001</v>
      </c>
      <c r="M35" s="47">
        <f>(L35-[2]与15年同期销量比较!I32)/[2]与15年同期销量比较!I32*100</f>
        <v>20.931290821432672</v>
      </c>
    </row>
    <row r="36" spans="1:13">
      <c r="A36" s="45" t="s">
        <v>94</v>
      </c>
      <c r="B36" s="46">
        <v>13260.03</v>
      </c>
      <c r="C36" s="47">
        <f>(B36-[2]与15年同期销量比较!B33)/[2]与15年同期销量比较!B33*100</f>
        <v>4.8213771885167871</v>
      </c>
      <c r="D36" s="46">
        <v>105926.75</v>
      </c>
      <c r="E36" s="47">
        <f>(D36-[2]与15年同期销量比较!C33)/[2]与15年同期销量比较!C33*100</f>
        <v>5.049440105899591</v>
      </c>
      <c r="F36" s="46">
        <v>8582.8865999999998</v>
      </c>
      <c r="G36" s="47">
        <f>(F36-[2]与15年同期销量比较!D33)/[2]与15年同期销量比较!D33*100</f>
        <v>25.770021487717692</v>
      </c>
      <c r="H36" s="46">
        <v>66853.2353</v>
      </c>
      <c r="I36" s="47">
        <f>(H36-[2]与15年同期销量比较!E33)/[2]与15年同期销量比较!E33*100</f>
        <v>14.500304876348588</v>
      </c>
      <c r="J36" s="46">
        <f t="shared" si="0"/>
        <v>21842.9166</v>
      </c>
      <c r="K36" s="47">
        <f>(J36-[2]与15年同期销量比较!F33)/[2]与15年同期销量比较!F33*100</f>
        <v>12.162259906607819</v>
      </c>
      <c r="L36" s="46">
        <f t="shared" si="1"/>
        <v>172779.9853</v>
      </c>
      <c r="M36" s="47">
        <f>(L36-[2]与15年同期销量比较!I33)/[2]与15年同期销量比较!I33*100</f>
        <v>8.5150846431298142</v>
      </c>
    </row>
    <row r="37" spans="1:13">
      <c r="A37" s="45" t="s">
        <v>95</v>
      </c>
      <c r="B37" s="46">
        <v>32084.48</v>
      </c>
      <c r="C37" s="47">
        <f>(B37-[2]与15年同期销量比较!B34)/[2]与15年同期销量比较!B34*100</f>
        <v>4.357487677582994</v>
      </c>
      <c r="D37" s="46">
        <v>282827.01</v>
      </c>
      <c r="E37" s="47">
        <f>(D37-[2]与15年同期销量比较!C34)/[2]与15年同期销量比较!C34*100</f>
        <v>5.9509171933300564</v>
      </c>
      <c r="F37" s="46">
        <v>21196.014799999997</v>
      </c>
      <c r="G37" s="47">
        <f>(F37-[2]与15年同期销量比较!D34)/[2]与15年同期销量比较!D34*100</f>
        <v>74.027979370719976</v>
      </c>
      <c r="H37" s="46">
        <v>178909.07879999999</v>
      </c>
      <c r="I37" s="47">
        <f>(H37-[2]与15年同期销量比较!E34)/[2]与15年同期销量比较!E34*100</f>
        <v>28.305150027211308</v>
      </c>
      <c r="J37" s="46">
        <f t="shared" si="0"/>
        <v>53280.4948</v>
      </c>
      <c r="K37" s="47">
        <f>(J37-[2]与15年同期销量比较!F34)/[2]与15年同期销量比较!F34*100</f>
        <v>24.126245544519541</v>
      </c>
      <c r="L37" s="46">
        <f t="shared" si="1"/>
        <v>461736.08880000003</v>
      </c>
      <c r="M37" s="47">
        <f>(L37-[2]与15年同期销量比较!I34)/[2]与15年同期销量比较!I34*100</f>
        <v>13.621242345969705</v>
      </c>
    </row>
    <row r="38" spans="1:13">
      <c r="A38" s="45" t="s">
        <v>96</v>
      </c>
      <c r="B38" s="46">
        <f>SUM(B7:B37)</f>
        <v>1588905.74</v>
      </c>
      <c r="C38" s="47">
        <f>(B38-[2]与15年同期销量比较!B35)/[2]与15年同期销量比较!B35*100</f>
        <v>5.7678130702809902</v>
      </c>
      <c r="D38" s="46">
        <f>SUM(D7:D37)</f>
        <v>13479578.27</v>
      </c>
      <c r="E38" s="47">
        <f>(D38-[2]与15年同期销量比较!C35)/[2]与15年同期销量比较!C35*100</f>
        <v>1.0133613256809402</v>
      </c>
      <c r="F38" s="46">
        <f>SUM(F7:F37)</f>
        <v>1512272.5664720002</v>
      </c>
      <c r="G38" s="47">
        <f>(F38-[2]与15年同期销量比较!D35)/[2]与15年同期销量比较!D35*100</f>
        <v>15.671256748280815</v>
      </c>
      <c r="H38" s="46">
        <f>SUM(H7:H37)</f>
        <v>12287139.147331001</v>
      </c>
      <c r="I38" s="47">
        <f>(H38-[2]与15年同期销量比较!E35)/[2]与15年同期销量比较!E35*100</f>
        <v>12.336698630977683</v>
      </c>
      <c r="J38" s="46">
        <f t="shared" si="0"/>
        <v>3101178.3064720002</v>
      </c>
      <c r="K38" s="47">
        <f>(J38-[2]与15年同期销量比较!F35)/[2]与15年同期销量比较!F35*100</f>
        <v>10.376096136600182</v>
      </c>
      <c r="L38" s="46">
        <f t="shared" si="1"/>
        <v>25766717.417331003</v>
      </c>
      <c r="M38" s="47">
        <f>(L38-[2]与15年同期销量比较!I35)/[2]与15年同期销量比较!I35*100</f>
        <v>6.1139086527426088</v>
      </c>
    </row>
  </sheetData>
  <mergeCells count="18">
    <mergeCell ref="J4:K4"/>
    <mergeCell ref="L4:M4"/>
    <mergeCell ref="B5:B6"/>
    <mergeCell ref="D5:D6"/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2016-09-21T02:33:36Z</dcterms:modified>
</cp:coreProperties>
</file>