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H38" i="3"/>
  <c r="I38" s="1"/>
  <c r="F38"/>
  <c r="G38" s="1"/>
  <c r="D38"/>
  <c r="L38" s="1"/>
  <c r="M38" s="1"/>
  <c r="B38"/>
  <c r="J38" s="1"/>
  <c r="K38" s="1"/>
  <c r="L37"/>
  <c r="M37" s="1"/>
  <c r="J37"/>
  <c r="K37" s="1"/>
  <c r="I37"/>
  <c r="G37"/>
  <c r="E37"/>
  <c r="C37"/>
  <c r="L36"/>
  <c r="M36" s="1"/>
  <c r="J36"/>
  <c r="K36" s="1"/>
  <c r="I36"/>
  <c r="G36"/>
  <c r="E36"/>
  <c r="C36"/>
  <c r="L35"/>
  <c r="M35" s="1"/>
  <c r="J35"/>
  <c r="K35" s="1"/>
  <c r="I35"/>
  <c r="G35"/>
  <c r="E35"/>
  <c r="C35"/>
  <c r="L34"/>
  <c r="M34" s="1"/>
  <c r="J34"/>
  <c r="K34" s="1"/>
  <c r="I34"/>
  <c r="G34"/>
  <c r="E34"/>
  <c r="C34"/>
  <c r="L33"/>
  <c r="M33" s="1"/>
  <c r="J33"/>
  <c r="K33" s="1"/>
  <c r="I33"/>
  <c r="G33"/>
  <c r="E33"/>
  <c r="C33"/>
  <c r="L32"/>
  <c r="M32" s="1"/>
  <c r="J32"/>
  <c r="K32" s="1"/>
  <c r="I32"/>
  <c r="G32"/>
  <c r="E32"/>
  <c r="C32"/>
  <c r="L31"/>
  <c r="M31" s="1"/>
  <c r="J31"/>
  <c r="K31" s="1"/>
  <c r="I31"/>
  <c r="G31"/>
  <c r="E31"/>
  <c r="C31"/>
  <c r="L30"/>
  <c r="M30" s="1"/>
  <c r="J30"/>
  <c r="K30" s="1"/>
  <c r="I30"/>
  <c r="G30"/>
  <c r="E30"/>
  <c r="C30"/>
  <c r="L29"/>
  <c r="M29" s="1"/>
  <c r="J29"/>
  <c r="K29" s="1"/>
  <c r="I29"/>
  <c r="G29"/>
  <c r="E29"/>
  <c r="C29"/>
  <c r="L28"/>
  <c r="M28" s="1"/>
  <c r="J28"/>
  <c r="K28" s="1"/>
  <c r="I28"/>
  <c r="G28"/>
  <c r="E28"/>
  <c r="C28"/>
  <c r="L27"/>
  <c r="M27" s="1"/>
  <c r="J27"/>
  <c r="K27" s="1"/>
  <c r="I27"/>
  <c r="G27"/>
  <c r="E27"/>
  <c r="C27"/>
  <c r="L26"/>
  <c r="M26" s="1"/>
  <c r="J26"/>
  <c r="K26" s="1"/>
  <c r="I26"/>
  <c r="G26"/>
  <c r="E26"/>
  <c r="C26"/>
  <c r="L25"/>
  <c r="M25" s="1"/>
  <c r="J25"/>
  <c r="K25" s="1"/>
  <c r="I25"/>
  <c r="G25"/>
  <c r="E25"/>
  <c r="C25"/>
  <c r="L24"/>
  <c r="M24" s="1"/>
  <c r="J24"/>
  <c r="K24" s="1"/>
  <c r="I24"/>
  <c r="G24"/>
  <c r="E24"/>
  <c r="C24"/>
  <c r="L23"/>
  <c r="M23" s="1"/>
  <c r="J23"/>
  <c r="K23" s="1"/>
  <c r="I23"/>
  <c r="G23"/>
  <c r="E23"/>
  <c r="C23"/>
  <c r="L22"/>
  <c r="M22" s="1"/>
  <c r="J22"/>
  <c r="K22" s="1"/>
  <c r="I22"/>
  <c r="G22"/>
  <c r="E22"/>
  <c r="C22"/>
  <c r="L21"/>
  <c r="M21" s="1"/>
  <c r="J21"/>
  <c r="K21" s="1"/>
  <c r="I21"/>
  <c r="G21"/>
  <c r="E21"/>
  <c r="C21"/>
  <c r="L20"/>
  <c r="M20" s="1"/>
  <c r="J20"/>
  <c r="K20" s="1"/>
  <c r="I20"/>
  <c r="G20"/>
  <c r="E20"/>
  <c r="C20"/>
  <c r="L19"/>
  <c r="M19" s="1"/>
  <c r="J19"/>
  <c r="K19" s="1"/>
  <c r="I19"/>
  <c r="G19"/>
  <c r="E19"/>
  <c r="C19"/>
  <c r="L18"/>
  <c r="M18" s="1"/>
  <c r="J18"/>
  <c r="K18" s="1"/>
  <c r="I18"/>
  <c r="G18"/>
  <c r="E18"/>
  <c r="C18"/>
  <c r="L17"/>
  <c r="M17" s="1"/>
  <c r="J17"/>
  <c r="K17" s="1"/>
  <c r="I17"/>
  <c r="G17"/>
  <c r="E17"/>
  <c r="C17"/>
  <c r="L16"/>
  <c r="M16" s="1"/>
  <c r="J16"/>
  <c r="K16" s="1"/>
  <c r="I16"/>
  <c r="G16"/>
  <c r="E16"/>
  <c r="C16"/>
  <c r="L15"/>
  <c r="M15" s="1"/>
  <c r="K15"/>
  <c r="J15"/>
  <c r="I15"/>
  <c r="G15"/>
  <c r="E15"/>
  <c r="C15"/>
  <c r="M14"/>
  <c r="L14"/>
  <c r="K14"/>
  <c r="J14"/>
  <c r="I14"/>
  <c r="G14"/>
  <c r="E14"/>
  <c r="C14"/>
  <c r="M13"/>
  <c r="L13"/>
  <c r="K13"/>
  <c r="J13"/>
  <c r="I13"/>
  <c r="G13"/>
  <c r="E13"/>
  <c r="C13"/>
  <c r="M12"/>
  <c r="L12"/>
  <c r="K12"/>
  <c r="J12"/>
  <c r="I12"/>
  <c r="G12"/>
  <c r="E12"/>
  <c r="C12"/>
  <c r="M11"/>
  <c r="L11"/>
  <c r="K11"/>
  <c r="J11"/>
  <c r="I11"/>
  <c r="G11"/>
  <c r="E11"/>
  <c r="C11"/>
  <c r="M10"/>
  <c r="L10"/>
  <c r="K10"/>
  <c r="J10"/>
  <c r="I10"/>
  <c r="G10"/>
  <c r="E10"/>
  <c r="C10"/>
  <c r="M9"/>
  <c r="L9"/>
  <c r="K9"/>
  <c r="J9"/>
  <c r="I9"/>
  <c r="G9"/>
  <c r="E9"/>
  <c r="C9"/>
  <c r="M8"/>
  <c r="L8"/>
  <c r="K8"/>
  <c r="J8"/>
  <c r="I8"/>
  <c r="G8"/>
  <c r="E8"/>
  <c r="C8"/>
  <c r="M7"/>
  <c r="L7"/>
  <c r="K7"/>
  <c r="J7"/>
  <c r="I7"/>
  <c r="G7"/>
  <c r="E7"/>
  <c r="C7"/>
  <c r="G21" i="2"/>
  <c r="F21"/>
  <c r="H21" s="1"/>
  <c r="C21"/>
  <c r="B21"/>
  <c r="E21" s="1"/>
  <c r="G20"/>
  <c r="F20"/>
  <c r="H20" s="1"/>
  <c r="C20"/>
  <c r="B20"/>
  <c r="D20" s="1"/>
  <c r="G19"/>
  <c r="F19"/>
  <c r="H19" s="1"/>
  <c r="C19"/>
  <c r="B19"/>
  <c r="E19" s="1"/>
  <c r="G18"/>
  <c r="F18"/>
  <c r="H18" s="1"/>
  <c r="C18"/>
  <c r="B18"/>
  <c r="D18" s="1"/>
  <c r="G17"/>
  <c r="F17"/>
  <c r="H17" s="1"/>
  <c r="C17"/>
  <c r="B17"/>
  <c r="E17" s="1"/>
  <c r="C16"/>
  <c r="H15"/>
  <c r="E15"/>
  <c r="D15"/>
  <c r="H14"/>
  <c r="E14"/>
  <c r="D14"/>
  <c r="H13"/>
  <c r="E13"/>
  <c r="D13"/>
  <c r="H12"/>
  <c r="E12"/>
  <c r="D12"/>
  <c r="G11"/>
  <c r="F11"/>
  <c r="H11" s="1"/>
  <c r="E11"/>
  <c r="C11"/>
  <c r="B11"/>
  <c r="D11" s="1"/>
  <c r="H10"/>
  <c r="E10"/>
  <c r="D10"/>
  <c r="H9"/>
  <c r="E9"/>
  <c r="D9"/>
  <c r="H8"/>
  <c r="E8"/>
  <c r="D8"/>
  <c r="H7"/>
  <c r="E7"/>
  <c r="D7"/>
  <c r="G6"/>
  <c r="G16" s="1"/>
  <c r="F6"/>
  <c r="F16" s="1"/>
  <c r="H16" s="1"/>
  <c r="C6"/>
  <c r="B6"/>
  <c r="B16" s="1"/>
  <c r="K18" i="1"/>
  <c r="J18"/>
  <c r="I18"/>
  <c r="H18"/>
  <c r="E18"/>
  <c r="D18"/>
  <c r="C18"/>
  <c r="B18"/>
  <c r="L8"/>
  <c r="F8"/>
  <c r="N8" s="1"/>
  <c r="L7"/>
  <c r="F7"/>
  <c r="N7" s="1"/>
  <c r="M6"/>
  <c r="M7" s="1"/>
  <c r="M8" s="1"/>
  <c r="L6"/>
  <c r="L18" s="1"/>
  <c r="G6"/>
  <c r="G7" s="1"/>
  <c r="G8" s="1"/>
  <c r="F6"/>
  <c r="N6" s="1"/>
  <c r="N18" s="1"/>
  <c r="C38" i="3" l="1"/>
  <c r="E38"/>
  <c r="D16" i="2"/>
  <c r="E16"/>
  <c r="E6"/>
  <c r="D17"/>
  <c r="E18"/>
  <c r="D19"/>
  <c r="E20"/>
  <c r="D21"/>
  <c r="D6"/>
  <c r="H6"/>
  <c r="F18" i="1"/>
</calcChain>
</file>

<file path=xl/sharedStrings.xml><?xml version="1.0" encoding="utf-8"?>
<sst xmlns="http://schemas.openxmlformats.org/spreadsheetml/2006/main" count="124" uniqueCount="94">
  <si>
    <t>附件1：</t>
    <phoneticPr fontId="3" type="noConversion"/>
  </si>
  <si>
    <r>
      <t>2017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3</t>
    </r>
    <r>
      <rPr>
        <sz val="16"/>
        <rFont val="黑体"/>
        <family val="3"/>
        <charset val="134"/>
      </rPr>
      <t>月全国彩票销售情况表</t>
    </r>
    <phoneticPr fontId="3" type="noConversion"/>
  </si>
  <si>
    <r>
      <t xml:space="preserve"> </t>
    </r>
    <r>
      <rPr>
        <sz val="10"/>
        <rFont val="宋体"/>
        <family val="3"/>
        <charset val="134"/>
      </rPr>
      <t>单位：亿元</t>
    </r>
    <phoneticPr fontId="3" type="noConversion"/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</si>
  <si>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份</t>
    </r>
    <phoneticPr fontId="3" type="noConversion"/>
  </si>
  <si>
    <t>福利彩票</t>
    <phoneticPr fontId="3" type="noConversion"/>
  </si>
  <si>
    <t xml:space="preserve">    体育彩票</t>
    <phoneticPr fontId="3" type="noConversion"/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</si>
  <si>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</si>
  <si>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乐透数字型</t>
    <phoneticPr fontId="3" type="noConversion"/>
  </si>
  <si>
    <t>即开型</t>
    <phoneticPr fontId="3" type="noConversion"/>
  </si>
  <si>
    <t>视频型</t>
    <phoneticPr fontId="3" type="noConversion"/>
  </si>
  <si>
    <t>基诺型</t>
    <phoneticPr fontId="3" type="noConversion"/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</si>
  <si>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</si>
  <si>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1至本月累计</t>
    <phoneticPr fontId="3" type="noConversion"/>
  </si>
  <si>
    <t>竞猜型</t>
    <phoneticPr fontId="3" type="noConversion"/>
  </si>
  <si>
    <r>
      <t xml:space="preserve">1    </t>
    </r>
    <r>
      <rPr>
        <sz val="10"/>
        <rFont val="宋体"/>
        <family val="3"/>
        <charset val="134"/>
      </rPr>
      <t>月</t>
    </r>
    <phoneticPr fontId="3" type="noConversion"/>
  </si>
  <si>
    <r>
      <t xml:space="preserve">2     </t>
    </r>
    <r>
      <rPr>
        <sz val="10"/>
        <rFont val="宋体"/>
        <family val="3"/>
        <charset val="134"/>
      </rPr>
      <t>月</t>
    </r>
    <phoneticPr fontId="3" type="noConversion"/>
  </si>
  <si>
    <r>
      <t xml:space="preserve">3     </t>
    </r>
    <r>
      <rPr>
        <sz val="10"/>
        <rFont val="宋体"/>
        <family val="3"/>
        <charset val="134"/>
      </rPr>
      <t>月</t>
    </r>
    <phoneticPr fontId="3" type="noConversion"/>
  </si>
  <si>
    <r>
      <t xml:space="preserve">4    </t>
    </r>
    <r>
      <rPr>
        <sz val="10"/>
        <rFont val="宋体"/>
        <family val="3"/>
        <charset val="134"/>
      </rPr>
      <t>月</t>
    </r>
  </si>
  <si>
    <r>
      <t xml:space="preserve">5    </t>
    </r>
    <r>
      <rPr>
        <sz val="10"/>
        <rFont val="宋体"/>
        <family val="3"/>
        <charset val="134"/>
      </rPr>
      <t>月</t>
    </r>
  </si>
  <si>
    <r>
      <t xml:space="preserve">6    </t>
    </r>
    <r>
      <rPr>
        <sz val="10"/>
        <rFont val="宋体"/>
        <family val="3"/>
        <charset val="134"/>
      </rPr>
      <t>月</t>
    </r>
  </si>
  <si>
    <r>
      <t xml:space="preserve">7    </t>
    </r>
    <r>
      <rPr>
        <sz val="10"/>
        <rFont val="宋体"/>
        <family val="3"/>
        <charset val="134"/>
      </rPr>
      <t>月</t>
    </r>
  </si>
  <si>
    <r>
      <t xml:space="preserve">8    </t>
    </r>
    <r>
      <rPr>
        <sz val="10"/>
        <rFont val="宋体"/>
        <family val="3"/>
        <charset val="134"/>
      </rPr>
      <t>月</t>
    </r>
  </si>
  <si>
    <r>
      <t xml:space="preserve">9    </t>
    </r>
    <r>
      <rPr>
        <sz val="10"/>
        <rFont val="宋体"/>
        <family val="3"/>
        <charset val="134"/>
      </rPr>
      <t>月</t>
    </r>
  </si>
  <si>
    <r>
      <t xml:space="preserve">10    </t>
    </r>
    <r>
      <rPr>
        <sz val="10"/>
        <rFont val="宋体"/>
        <family val="3"/>
        <charset val="134"/>
      </rPr>
      <t>月</t>
    </r>
  </si>
  <si>
    <r>
      <t xml:space="preserve">11    </t>
    </r>
    <r>
      <rPr>
        <sz val="10"/>
        <rFont val="宋体"/>
        <family val="3"/>
        <charset val="134"/>
      </rPr>
      <t>月</t>
    </r>
  </si>
  <si>
    <r>
      <t xml:space="preserve">12    </t>
    </r>
    <r>
      <rPr>
        <sz val="10"/>
        <rFont val="宋体"/>
        <family val="3"/>
        <charset val="134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</si>
  <si>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</si>
  <si>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─</t>
  </si>
  <si>
    <t>附件2：</t>
    <phoneticPr fontId="3" type="noConversion"/>
  </si>
  <si>
    <r>
      <t xml:space="preserve">  2017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3</t>
    </r>
    <r>
      <rPr>
        <sz val="16"/>
        <rFont val="黑体"/>
        <family val="3"/>
        <charset val="134"/>
      </rPr>
      <t>月全国各类型彩票销售情况表</t>
    </r>
    <phoneticPr fontId="3" type="noConversion"/>
  </si>
  <si>
    <t>类型</t>
    <phoneticPr fontId="3" type="noConversion"/>
  </si>
  <si>
    <t>本月</t>
    <phoneticPr fontId="3" type="noConversion"/>
  </si>
  <si>
    <t>本年累计</t>
    <phoneticPr fontId="3" type="noConversion"/>
  </si>
  <si>
    <t>本年销售额</t>
    <phoneticPr fontId="3" type="noConversion"/>
  </si>
  <si>
    <t>上年销售额</t>
    <phoneticPr fontId="3" type="noConversion"/>
  </si>
  <si>
    <t>同比增长(%)</t>
    <phoneticPr fontId="3" type="noConversion"/>
  </si>
  <si>
    <t>环比增长(%)</t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</si>
  <si>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一、福利彩票</t>
    </r>
    <phoneticPr fontId="3" type="noConversion"/>
  </si>
  <si>
    <t xml:space="preserve">    （一）乐透数字型</t>
    <phoneticPr fontId="3" type="noConversion"/>
  </si>
  <si>
    <t xml:space="preserve">    （二）即开型</t>
    <phoneticPr fontId="3" type="noConversion"/>
  </si>
  <si>
    <t xml:space="preserve">    （三）视频型</t>
    <phoneticPr fontId="3" type="noConversion"/>
  </si>
  <si>
    <t xml:space="preserve">    （四）基诺型</t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</si>
  <si>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二、体育彩票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</si>
  <si>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（一）乐透数字型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</si>
  <si>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（二）竞猜型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</si>
  <si>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（三）即开型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</si>
  <si>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（四）视频型</t>
    </r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</si>
  <si>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三、合计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</si>
  <si>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（一）乐透数字型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</si>
  <si>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（二）竞猜型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</si>
  <si>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（三）即开型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</si>
  <si>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（四）视频型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</si>
  <si>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（五）基诺型</t>
    </r>
    <phoneticPr fontId="3" type="noConversion"/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</si>
  <si>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2017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3</t>
    </r>
    <r>
      <rPr>
        <sz val="16"/>
        <rFont val="黑体"/>
        <family val="3"/>
        <charset val="134"/>
      </rPr>
      <t>月全国各地区彩票销售情况表</t>
    </r>
    <phoneticPr fontId="3" type="noConversion"/>
  </si>
  <si>
    <t>单位：万元</t>
    <phoneticPr fontId="3" type="noConversion"/>
  </si>
  <si>
    <t>地区</t>
    <phoneticPr fontId="3" type="noConversion"/>
  </si>
  <si>
    <t>体育彩票</t>
    <phoneticPr fontId="3" type="noConversion"/>
  </si>
  <si>
    <t>销售合计</t>
    <phoneticPr fontId="3" type="noConversion"/>
  </si>
  <si>
    <t>销售额</t>
  </si>
  <si>
    <t>比上年同</t>
    <phoneticPr fontId="3" type="noConversion"/>
  </si>
  <si>
    <t>销售额</t>
    <phoneticPr fontId="3" type="noConversion"/>
  </si>
  <si>
    <t>期增长%</t>
    <phoneticPr fontId="3" type="noConversion"/>
  </si>
  <si>
    <t>北京</t>
    <phoneticPr fontId="3" type="noConversion"/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</si>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</sst>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.0000_);[Red]\(0.0000\)"/>
    <numFmt numFmtId="178" formatCode="0.00_);[Red]\(0.00\)"/>
    <numFmt numFmtId="179" formatCode="0.0%"/>
    <numFmt numFmtId="180" formatCode="0.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16"/>
      <name val="Times New Roman"/>
      <family val="1"/>
    </font>
    <font>
      <sz val="16"/>
      <name val="黑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0" fontId="8" fillId="0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76" fontId="12" fillId="0" borderId="0" xfId="0" applyNumberFormat="1" applyFont="1" applyFill="1" applyAlignment="1">
      <alignment horizontal="left"/>
    </xf>
    <xf numFmtId="180" fontId="12" fillId="0" borderId="0" xfId="0" applyNumberFormat="1" applyFont="1" applyFill="1" applyAlignment="1">
      <alignment horizontal="left"/>
    </xf>
    <xf numFmtId="0" fontId="13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 applyProtection="1">
      <alignment horizontal="center" vertical="top" wrapText="1"/>
      <protection locked="0"/>
    </xf>
    <xf numFmtId="180" fontId="6" fillId="0" borderId="6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0"/>
      <sheetData sheetId="1">
        <row r="2">
          <cell r="B2">
            <v>152.95834838370001</v>
          </cell>
        </row>
        <row r="3">
          <cell r="B3">
            <v>104.77761228</v>
          </cell>
        </row>
        <row r="4">
          <cell r="B4">
            <v>11.62658467</v>
          </cell>
        </row>
        <row r="5">
          <cell r="B5">
            <v>36.423515583700002</v>
          </cell>
        </row>
        <row r="6">
          <cell r="B6">
            <v>0.13063585</v>
          </cell>
        </row>
        <row r="7">
          <cell r="B7">
            <v>128.5831901741</v>
          </cell>
        </row>
        <row r="8">
          <cell r="B8">
            <v>69.187029800000005</v>
          </cell>
        </row>
        <row r="9">
          <cell r="B9">
            <v>49.99214508</v>
          </cell>
        </row>
        <row r="10">
          <cell r="B10">
            <v>9.3969282251000017</v>
          </cell>
        </row>
        <row r="11">
          <cell r="B11">
            <v>7.0870689999999997E-3</v>
          </cell>
        </row>
        <row r="12">
          <cell r="B12">
            <v>281.54153855779998</v>
          </cell>
        </row>
        <row r="13">
          <cell r="B13">
            <v>173.96464208</v>
          </cell>
        </row>
        <row r="14">
          <cell r="B14">
            <v>49.99214508</v>
          </cell>
        </row>
        <row r="15">
          <cell r="B15">
            <v>21.023512895100001</v>
          </cell>
        </row>
        <row r="16">
          <cell r="B16">
            <v>36.430602652700003</v>
          </cell>
        </row>
        <row r="17">
          <cell r="B17">
            <v>0.13063585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6年同期销量比较"/>
      <sheetName val="图1"/>
      <sheetName val="Sheet1"/>
    </sheetNames>
    <sheetDataSet>
      <sheetData sheetId="0"/>
      <sheetData sheetId="1">
        <row r="4">
          <cell r="B4">
            <v>45014.239999999998</v>
          </cell>
          <cell r="C4">
            <v>112750.73</v>
          </cell>
          <cell r="D4">
            <v>48888.554600000003</v>
          </cell>
          <cell r="E4">
            <v>118173.9132</v>
          </cell>
          <cell r="F4">
            <v>93902.794599999994</v>
          </cell>
          <cell r="I4">
            <v>230924.64319999999</v>
          </cell>
        </row>
        <row r="5">
          <cell r="B5">
            <v>40905.019999999997</v>
          </cell>
          <cell r="C5">
            <v>95777.42</v>
          </cell>
          <cell r="D5">
            <v>25420.312600000001</v>
          </cell>
          <cell r="E5">
            <v>62616.754399999998</v>
          </cell>
          <cell r="F5">
            <v>66325.332599999994</v>
          </cell>
          <cell r="I5">
            <v>158394.17439999999</v>
          </cell>
        </row>
        <row r="6">
          <cell r="B6">
            <v>59221.04</v>
          </cell>
          <cell r="C6">
            <v>155269.21</v>
          </cell>
          <cell r="D6">
            <v>103883.8302</v>
          </cell>
          <cell r="E6">
            <v>253331.59539999999</v>
          </cell>
          <cell r="F6">
            <v>163104.8702</v>
          </cell>
          <cell r="I6">
            <v>408600.80539999995</v>
          </cell>
        </row>
        <row r="7">
          <cell r="B7">
            <v>38171.31</v>
          </cell>
          <cell r="C7">
            <v>103892.37</v>
          </cell>
          <cell r="D7">
            <v>19206.7294</v>
          </cell>
          <cell r="E7">
            <v>45769.860200000003</v>
          </cell>
          <cell r="F7">
            <v>57378.039399999994</v>
          </cell>
          <cell r="I7">
            <v>149662.23019999999</v>
          </cell>
        </row>
        <row r="8">
          <cell r="B8">
            <v>74526.05</v>
          </cell>
          <cell r="C8">
            <v>160369.22</v>
          </cell>
          <cell r="D8">
            <v>48965.519200000002</v>
          </cell>
          <cell r="E8">
            <v>109502.2478</v>
          </cell>
          <cell r="F8">
            <v>123491.5692</v>
          </cell>
          <cell r="I8">
            <v>269871.46779999998</v>
          </cell>
        </row>
        <row r="9">
          <cell r="B9">
            <v>105707.26</v>
          </cell>
          <cell r="C9">
            <v>278424.83</v>
          </cell>
          <cell r="D9">
            <v>53109.931499999999</v>
          </cell>
          <cell r="E9">
            <v>138840.7457</v>
          </cell>
          <cell r="F9">
            <v>158817.19149999999</v>
          </cell>
          <cell r="I9">
            <v>417265.57570000004</v>
          </cell>
        </row>
        <row r="10">
          <cell r="B10">
            <v>34417.99</v>
          </cell>
          <cell r="C10">
            <v>88570.77</v>
          </cell>
          <cell r="D10">
            <v>37180.663099999998</v>
          </cell>
          <cell r="E10">
            <v>96029.220199999996</v>
          </cell>
          <cell r="F10">
            <v>71598.653099999996</v>
          </cell>
          <cell r="I10">
            <v>184599.9902</v>
          </cell>
        </row>
        <row r="11">
          <cell r="B11">
            <v>55599.8</v>
          </cell>
          <cell r="C11">
            <v>136963</v>
          </cell>
          <cell r="D11">
            <v>49619.556499999999</v>
          </cell>
          <cell r="E11">
            <v>127264.9111</v>
          </cell>
          <cell r="F11">
            <v>105219.35649999999</v>
          </cell>
          <cell r="I11">
            <v>264227.91110000003</v>
          </cell>
        </row>
        <row r="12">
          <cell r="B12">
            <v>39334.32</v>
          </cell>
          <cell r="C12">
            <v>99613.48</v>
          </cell>
          <cell r="D12">
            <v>26904.023700000002</v>
          </cell>
          <cell r="E12">
            <v>70442.305699999997</v>
          </cell>
          <cell r="F12">
            <v>66238.343699999998</v>
          </cell>
          <cell r="I12">
            <v>170055.78570000001</v>
          </cell>
        </row>
        <row r="13">
          <cell r="B13">
            <v>124471.91</v>
          </cell>
          <cell r="C13">
            <v>329167.07</v>
          </cell>
          <cell r="D13">
            <v>154555.38525999998</v>
          </cell>
          <cell r="E13">
            <v>390267.442568</v>
          </cell>
          <cell r="F13">
            <v>279027.29525999998</v>
          </cell>
          <cell r="I13">
            <v>719434.51256800001</v>
          </cell>
        </row>
        <row r="14">
          <cell r="B14">
            <v>135835.63</v>
          </cell>
          <cell r="C14">
            <v>354698.45</v>
          </cell>
          <cell r="D14">
            <v>92842.940600000002</v>
          </cell>
          <cell r="E14">
            <v>259829.74530000001</v>
          </cell>
          <cell r="F14">
            <v>228678.57060000001</v>
          </cell>
          <cell r="I14">
            <v>614528.19530000002</v>
          </cell>
        </row>
        <row r="15">
          <cell r="B15">
            <v>70058.399999999994</v>
          </cell>
          <cell r="C15">
            <v>166987.01999999999</v>
          </cell>
          <cell r="D15">
            <v>50080.8413</v>
          </cell>
          <cell r="E15">
            <v>120679.5263</v>
          </cell>
          <cell r="F15">
            <v>120139.24129999999</v>
          </cell>
          <cell r="I15">
            <v>287666.54629999999</v>
          </cell>
        </row>
        <row r="16">
          <cell r="B16">
            <v>55446.12</v>
          </cell>
          <cell r="C16">
            <v>125313.13</v>
          </cell>
          <cell r="D16">
            <v>83634.537100000001</v>
          </cell>
          <cell r="E16">
            <v>202102.9633</v>
          </cell>
          <cell r="F16">
            <v>139080.65710000001</v>
          </cell>
          <cell r="I16">
            <v>327416.09330000001</v>
          </cell>
        </row>
        <row r="17">
          <cell r="B17">
            <v>23762.38</v>
          </cell>
          <cell r="C17">
            <v>64079.68</v>
          </cell>
          <cell r="D17">
            <v>26019.803199999998</v>
          </cell>
          <cell r="E17">
            <v>63077.498200000002</v>
          </cell>
          <cell r="F17">
            <v>49782.183199999999</v>
          </cell>
          <cell r="I17">
            <v>127157.17819999999</v>
          </cell>
        </row>
        <row r="18">
          <cell r="B18">
            <v>131638.13</v>
          </cell>
          <cell r="C18">
            <v>354226.13</v>
          </cell>
          <cell r="D18">
            <v>158971.0864</v>
          </cell>
          <cell r="E18">
            <v>375103.53810000001</v>
          </cell>
          <cell r="F18">
            <v>290609.21640000003</v>
          </cell>
          <cell r="I18">
            <v>729329.66810000001</v>
          </cell>
        </row>
        <row r="19">
          <cell r="B19">
            <v>56136.66</v>
          </cell>
          <cell r="C19">
            <v>150411.76</v>
          </cell>
          <cell r="D19">
            <v>115842.0668</v>
          </cell>
          <cell r="E19">
            <v>267439.55440000002</v>
          </cell>
          <cell r="F19">
            <v>171978.7268</v>
          </cell>
          <cell r="I19">
            <v>417851.31440000003</v>
          </cell>
        </row>
        <row r="20">
          <cell r="B20">
            <v>89458.34</v>
          </cell>
          <cell r="C20">
            <v>240159.02</v>
          </cell>
          <cell r="D20">
            <v>54338.562100000003</v>
          </cell>
          <cell r="E20">
            <v>123270.7279</v>
          </cell>
          <cell r="F20">
            <v>143796.90210000001</v>
          </cell>
          <cell r="I20">
            <v>363429.74789999996</v>
          </cell>
        </row>
        <row r="21">
          <cell r="B21">
            <v>81834.98</v>
          </cell>
          <cell r="C21">
            <v>213006.43</v>
          </cell>
          <cell r="D21">
            <v>35162.753100000002</v>
          </cell>
          <cell r="E21">
            <v>93618.057700000005</v>
          </cell>
          <cell r="F21">
            <v>116997.7331</v>
          </cell>
          <cell r="I21">
            <v>306624.4877</v>
          </cell>
        </row>
        <row r="22">
          <cell r="B22">
            <v>187052.86</v>
          </cell>
          <cell r="C22">
            <v>483927.24</v>
          </cell>
          <cell r="D22">
            <v>178455.69099999999</v>
          </cell>
          <cell r="E22">
            <v>423142.43859999999</v>
          </cell>
          <cell r="F22">
            <v>365508.55099999998</v>
          </cell>
          <cell r="I22">
            <v>907069.67859999998</v>
          </cell>
        </row>
        <row r="23">
          <cell r="B23">
            <v>45120.13</v>
          </cell>
          <cell r="C23">
            <v>117180.68</v>
          </cell>
          <cell r="D23">
            <v>17777.1944</v>
          </cell>
          <cell r="E23">
            <v>52110.464699999997</v>
          </cell>
          <cell r="F23">
            <v>62897.324399999998</v>
          </cell>
          <cell r="I23">
            <v>169291.1447</v>
          </cell>
        </row>
        <row r="24">
          <cell r="B24">
            <v>15638.75</v>
          </cell>
          <cell r="C24">
            <v>43400.73</v>
          </cell>
          <cell r="D24">
            <v>9767.2024400000009</v>
          </cell>
          <cell r="E24">
            <v>26749.15508</v>
          </cell>
          <cell r="F24">
            <v>25405.952440000001</v>
          </cell>
          <cell r="I24">
            <v>70149.885080000007</v>
          </cell>
        </row>
        <row r="25">
          <cell r="B25">
            <v>40486.949999999997</v>
          </cell>
          <cell r="C25">
            <v>113489.86</v>
          </cell>
          <cell r="D25">
            <v>32925.894399999997</v>
          </cell>
          <cell r="E25">
            <v>80880.315199999997</v>
          </cell>
          <cell r="F25">
            <v>73412.844400000002</v>
          </cell>
          <cell r="I25">
            <v>194370.1752</v>
          </cell>
        </row>
        <row r="26">
          <cell r="B26">
            <v>82947.929999999993</v>
          </cell>
          <cell r="C26">
            <v>229118.91</v>
          </cell>
          <cell r="D26">
            <v>41475.953300000001</v>
          </cell>
          <cell r="E26">
            <v>113141.3244</v>
          </cell>
          <cell r="F26">
            <v>124423.88329999999</v>
          </cell>
          <cell r="I26">
            <v>342260.23440000002</v>
          </cell>
        </row>
        <row r="27">
          <cell r="B27">
            <v>25015.5</v>
          </cell>
          <cell r="C27">
            <v>63668.15</v>
          </cell>
          <cell r="D27">
            <v>29033.332299999998</v>
          </cell>
          <cell r="E27">
            <v>69982.9231</v>
          </cell>
          <cell r="F27">
            <v>54048.832299999995</v>
          </cell>
          <cell r="I27">
            <v>133651.07310000001</v>
          </cell>
        </row>
        <row r="28">
          <cell r="B28">
            <v>64136.84</v>
          </cell>
          <cell r="C28">
            <v>168560.45</v>
          </cell>
          <cell r="D28">
            <v>60815.481</v>
          </cell>
          <cell r="E28">
            <v>162668.82670000001</v>
          </cell>
          <cell r="F28">
            <v>124952.321</v>
          </cell>
          <cell r="I28">
            <v>331229.27670000005</v>
          </cell>
        </row>
        <row r="29">
          <cell r="B29">
            <v>10422.58</v>
          </cell>
          <cell r="C29">
            <v>28581.9</v>
          </cell>
          <cell r="D29">
            <v>4503.6058000000003</v>
          </cell>
          <cell r="E29">
            <v>10837.001200000001</v>
          </cell>
          <cell r="F29">
            <v>14926.185799999999</v>
          </cell>
          <cell r="I29">
            <v>39418.9012</v>
          </cell>
        </row>
        <row r="30">
          <cell r="B30">
            <v>77444.84</v>
          </cell>
          <cell r="C30">
            <v>202328.47</v>
          </cell>
          <cell r="D30">
            <v>40270.349300000002</v>
          </cell>
          <cell r="E30">
            <v>112459.26240000001</v>
          </cell>
          <cell r="F30">
            <v>117715.1893</v>
          </cell>
          <cell r="I30">
            <v>314787.73239999998</v>
          </cell>
        </row>
        <row r="31">
          <cell r="B31">
            <v>36517.51</v>
          </cell>
          <cell r="C31">
            <v>99343.79</v>
          </cell>
          <cell r="D31">
            <v>22723.277900000001</v>
          </cell>
          <cell r="E31">
            <v>55422.439100000003</v>
          </cell>
          <cell r="F31">
            <v>59240.787900000003</v>
          </cell>
          <cell r="I31">
            <v>154766.2291</v>
          </cell>
        </row>
        <row r="32">
          <cell r="B32">
            <v>12071.71</v>
          </cell>
          <cell r="C32">
            <v>31671.17</v>
          </cell>
          <cell r="D32">
            <v>4482.6826000000001</v>
          </cell>
          <cell r="E32">
            <v>11389.0684</v>
          </cell>
          <cell r="F32">
            <v>16554.392599999999</v>
          </cell>
          <cell r="I32">
            <v>43060.238400000002</v>
          </cell>
        </row>
        <row r="33">
          <cell r="B33">
            <v>15079.19</v>
          </cell>
          <cell r="C33">
            <v>38562.93</v>
          </cell>
          <cell r="D33">
            <v>8798.6244999999999</v>
          </cell>
          <cell r="E33">
            <v>21253.538700000001</v>
          </cell>
          <cell r="F33">
            <v>23877.8145</v>
          </cell>
          <cell r="I33">
            <v>59816.468699999998</v>
          </cell>
        </row>
        <row r="34">
          <cell r="B34">
            <v>37773.160000000003</v>
          </cell>
          <cell r="C34">
            <v>108502.17</v>
          </cell>
          <cell r="D34">
            <v>21896.963500000002</v>
          </cell>
          <cell r="E34">
            <v>62953.010900000001</v>
          </cell>
          <cell r="F34">
            <v>59670.123500000002</v>
          </cell>
          <cell r="I34">
            <v>171455.18090000001</v>
          </cell>
        </row>
        <row r="35">
          <cell r="B35">
            <v>1911247.5299999998</v>
          </cell>
          <cell r="C35">
            <v>4958016.1700000009</v>
          </cell>
          <cell r="D35">
            <v>1657553.3490999998</v>
          </cell>
          <cell r="E35">
            <v>4120350.3759479993</v>
          </cell>
          <cell r="F35">
            <v>3568800.8790999996</v>
          </cell>
          <cell r="I35">
            <v>9078366.5459480006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F23" sqref="F23"/>
    </sheetView>
  </sheetViews>
  <sheetFormatPr defaultRowHeight="13.5"/>
  <sheetData>
    <row r="1" spans="1:14" ht="18.75">
      <c r="A1" s="1" t="s">
        <v>0</v>
      </c>
    </row>
    <row r="2" spans="1:14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5" t="s">
        <v>2</v>
      </c>
    </row>
    <row r="4" spans="1:14">
      <c r="A4" s="6" t="s">
        <v>3</v>
      </c>
      <c r="B4" s="7" t="s">
        <v>4</v>
      </c>
      <c r="C4" s="8"/>
      <c r="D4" s="8"/>
      <c r="E4" s="8"/>
      <c r="F4" s="8"/>
      <c r="G4" s="9"/>
      <c r="H4" s="7" t="s">
        <v>5</v>
      </c>
      <c r="I4" s="8"/>
      <c r="J4" s="8"/>
      <c r="K4" s="8"/>
      <c r="L4" s="8"/>
      <c r="M4" s="10"/>
      <c r="N4" s="6" t="s">
        <v>6</v>
      </c>
    </row>
    <row r="5" spans="1:14">
      <c r="A5" s="11"/>
      <c r="B5" s="12" t="s">
        <v>7</v>
      </c>
      <c r="C5" s="13" t="s">
        <v>8</v>
      </c>
      <c r="D5" s="12" t="s">
        <v>9</v>
      </c>
      <c r="E5" s="12" t="s">
        <v>10</v>
      </c>
      <c r="F5" s="12" t="s">
        <v>11</v>
      </c>
      <c r="G5" s="14" t="s">
        <v>12</v>
      </c>
      <c r="H5" s="12" t="s">
        <v>7</v>
      </c>
      <c r="I5" s="12" t="s">
        <v>13</v>
      </c>
      <c r="J5" s="13" t="s">
        <v>8</v>
      </c>
      <c r="K5" s="15" t="s">
        <v>9</v>
      </c>
      <c r="L5" s="16" t="s">
        <v>11</v>
      </c>
      <c r="M5" s="12" t="s">
        <v>12</v>
      </c>
      <c r="N5" s="11"/>
    </row>
    <row r="6" spans="1:14">
      <c r="A6" s="17" t="s">
        <v>14</v>
      </c>
      <c r="B6" s="18">
        <v>117.51043414</v>
      </c>
      <c r="C6" s="18">
        <v>9.5860900299999994</v>
      </c>
      <c r="D6" s="18">
        <v>34.8779708422</v>
      </c>
      <c r="E6" s="18">
        <v>0.14554099000000001</v>
      </c>
      <c r="F6" s="18">
        <f>SUM(B6:E6)</f>
        <v>162.12003600220001</v>
      </c>
      <c r="G6" s="18">
        <f>F6</f>
        <v>162.12003600220001</v>
      </c>
      <c r="H6" s="18">
        <v>71.15669595</v>
      </c>
      <c r="I6" s="18">
        <v>49.081006520000003</v>
      </c>
      <c r="J6" s="18">
        <v>9.2372328420000009</v>
      </c>
      <c r="K6" s="18">
        <v>1.1625373E-2</v>
      </c>
      <c r="L6" s="18">
        <f>SUM(H6:K6)</f>
        <v>129.486560685</v>
      </c>
      <c r="M6" s="18">
        <f>L6</f>
        <v>129.486560685</v>
      </c>
      <c r="N6" s="18">
        <f>F6+L6</f>
        <v>291.60659668720001</v>
      </c>
    </row>
    <row r="7" spans="1:14">
      <c r="A7" s="17" t="s">
        <v>15</v>
      </c>
      <c r="B7" s="18">
        <v>104.77761228</v>
      </c>
      <c r="C7" s="18">
        <v>11.62658467</v>
      </c>
      <c r="D7" s="18">
        <v>36.423515583700002</v>
      </c>
      <c r="E7" s="18">
        <v>0.13063585</v>
      </c>
      <c r="F7" s="18">
        <f>SUM(B7:E7)</f>
        <v>152.95834838370001</v>
      </c>
      <c r="G7" s="18">
        <f>G6+F7</f>
        <v>315.07838438589999</v>
      </c>
      <c r="H7" s="18">
        <v>69.187029800000005</v>
      </c>
      <c r="I7" s="18">
        <v>49.99214508</v>
      </c>
      <c r="J7" s="18">
        <v>9.3969282251000017</v>
      </c>
      <c r="K7" s="18">
        <v>7.0870689999999997E-3</v>
      </c>
      <c r="L7" s="18">
        <f>SUM(H7:K7)</f>
        <v>128.5831901741</v>
      </c>
      <c r="M7" s="18">
        <f>M6+L7</f>
        <v>258.0697508591</v>
      </c>
      <c r="N7" s="18">
        <f>F7+L7</f>
        <v>281.54153855779998</v>
      </c>
    </row>
    <row r="8" spans="1:14">
      <c r="A8" s="17" t="s">
        <v>16</v>
      </c>
      <c r="B8" s="18">
        <v>144.20667484000001</v>
      </c>
      <c r="C8" s="18">
        <v>11.02881021</v>
      </c>
      <c r="D8" s="18">
        <v>42.893544300000002</v>
      </c>
      <c r="E8" s="18">
        <v>0.17432172000000001</v>
      </c>
      <c r="F8" s="18">
        <f>SUM(B8:E8)</f>
        <v>198.30335106999999</v>
      </c>
      <c r="G8" s="18">
        <f>G7+F8</f>
        <v>513.38173545589996</v>
      </c>
      <c r="H8" s="18">
        <v>100.25948482999998</v>
      </c>
      <c r="I8" s="18">
        <v>67.686057199999993</v>
      </c>
      <c r="J8" s="18">
        <v>13.068631782300002</v>
      </c>
      <c r="K8" s="18">
        <v>1.0895128E-2</v>
      </c>
      <c r="L8" s="18">
        <f>SUM(H8:K8)</f>
        <v>181.02506894029995</v>
      </c>
      <c r="M8" s="18">
        <f>M7+L8</f>
        <v>439.09481979939994</v>
      </c>
      <c r="N8" s="18">
        <f>F8+L8</f>
        <v>379.32842001029996</v>
      </c>
    </row>
    <row r="9" spans="1:14">
      <c r="A9" s="17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>
      <c r="A10" s="17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>
      <c r="A11" s="17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>
      <c r="A12" s="17" t="s">
        <v>20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>
      <c r="A13" s="17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>
      <c r="A14" s="17" t="s">
        <v>22</v>
      </c>
      <c r="B14" s="19"/>
      <c r="C14" s="19"/>
      <c r="D14" s="19"/>
      <c r="E14" s="19"/>
      <c r="F14" s="20"/>
      <c r="G14" s="19"/>
      <c r="H14" s="19"/>
      <c r="I14" s="19"/>
      <c r="J14" s="19"/>
      <c r="K14" s="19"/>
      <c r="L14" s="19"/>
      <c r="M14" s="19"/>
      <c r="N14" s="19"/>
    </row>
    <row r="15" spans="1:14">
      <c r="A15" s="17" t="s">
        <v>23</v>
      </c>
      <c r="B15" s="19"/>
      <c r="C15" s="19"/>
      <c r="D15" s="19"/>
      <c r="E15" s="19"/>
      <c r="F15" s="20"/>
      <c r="G15" s="19"/>
      <c r="H15" s="19"/>
      <c r="I15" s="19"/>
      <c r="J15" s="19"/>
      <c r="K15" s="19"/>
      <c r="L15" s="19"/>
      <c r="M15" s="19"/>
      <c r="N15" s="19"/>
    </row>
    <row r="16" spans="1:14">
      <c r="A16" s="17" t="s">
        <v>24</v>
      </c>
      <c r="B16" s="19"/>
      <c r="C16" s="19"/>
      <c r="D16" s="19"/>
      <c r="E16" s="19"/>
      <c r="F16" s="20"/>
      <c r="G16" s="19"/>
      <c r="H16" s="19"/>
      <c r="I16" s="19"/>
      <c r="J16" s="19"/>
      <c r="K16" s="19"/>
      <c r="L16" s="19"/>
      <c r="M16" s="19"/>
      <c r="N16" s="19"/>
    </row>
    <row r="17" spans="1:14">
      <c r="A17" s="17" t="s">
        <v>25</v>
      </c>
      <c r="B17" s="19"/>
      <c r="C17" s="19"/>
      <c r="D17" s="19"/>
      <c r="E17" s="19"/>
      <c r="F17" s="20"/>
      <c r="G17" s="19"/>
      <c r="H17" s="19"/>
      <c r="I17" s="19"/>
      <c r="J17" s="19"/>
      <c r="K17" s="19"/>
      <c r="L17" s="19"/>
      <c r="M17" s="19"/>
      <c r="N17" s="19"/>
    </row>
    <row r="18" spans="1:14">
      <c r="A18" s="12" t="s">
        <v>26</v>
      </c>
      <c r="B18" s="18">
        <f>SUM(B6:B17)</f>
        <v>366.49472126000001</v>
      </c>
      <c r="C18" s="18">
        <f>SUM(C6:C17)</f>
        <v>32.241484909999997</v>
      </c>
      <c r="D18" s="18">
        <f>SUM(D6:D17)</f>
        <v>114.19503072590001</v>
      </c>
      <c r="E18" s="18">
        <f>SUM(E6:E17)</f>
        <v>0.45049855999999999</v>
      </c>
      <c r="F18" s="18">
        <f>SUM(F6:F17)</f>
        <v>513.38173545589996</v>
      </c>
      <c r="G18" s="18" t="s">
        <v>27</v>
      </c>
      <c r="H18" s="18">
        <f>SUM(H6:H17)</f>
        <v>240.60321058</v>
      </c>
      <c r="I18" s="18">
        <f>SUM(I6:I17)</f>
        <v>166.75920880000001</v>
      </c>
      <c r="J18" s="18">
        <f>SUM(J6:J17)</f>
        <v>31.702792849400005</v>
      </c>
      <c r="K18" s="18">
        <f>SUM(K6:K17)</f>
        <v>2.960757E-2</v>
      </c>
      <c r="L18" s="18">
        <f>SUM(L6:L17)</f>
        <v>439.09481979939994</v>
      </c>
      <c r="M18" s="18" t="s">
        <v>27</v>
      </c>
      <c r="N18" s="18">
        <f>SUM(N6:N17)</f>
        <v>952.47655525530001</v>
      </c>
    </row>
  </sheetData>
  <mergeCells count="5">
    <mergeCell ref="A2:N2"/>
    <mergeCell ref="A4:A5"/>
    <mergeCell ref="B4:G4"/>
    <mergeCell ref="H4:L4"/>
    <mergeCell ref="N4:N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J26" sqref="J26"/>
    </sheetView>
  </sheetViews>
  <sheetFormatPr defaultRowHeight="13.5"/>
  <cols>
    <col min="1" max="1" width="18" customWidth="1"/>
    <col min="8" max="8" width="13.25" customWidth="1"/>
  </cols>
  <sheetData>
    <row r="1" spans="1:8" ht="18.75">
      <c r="A1" s="1" t="s">
        <v>28</v>
      </c>
    </row>
    <row r="2" spans="1:8" ht="20.25">
      <c r="A2" s="21" t="s">
        <v>29</v>
      </c>
      <c r="B2" s="21"/>
      <c r="C2" s="21"/>
      <c r="D2" s="21"/>
      <c r="E2" s="21"/>
      <c r="F2" s="21"/>
      <c r="G2" s="21"/>
      <c r="H2" s="21"/>
    </row>
    <row r="3" spans="1:8">
      <c r="A3" s="22"/>
      <c r="B3" s="22"/>
      <c r="C3" s="22"/>
      <c r="D3" s="23"/>
      <c r="E3" s="23"/>
      <c r="F3" s="22"/>
      <c r="G3" s="22"/>
      <c r="H3" s="22"/>
    </row>
    <row r="4" spans="1:8">
      <c r="A4" s="24" t="s">
        <v>30</v>
      </c>
      <c r="B4" s="24" t="s">
        <v>31</v>
      </c>
      <c r="C4" s="24"/>
      <c r="D4" s="24"/>
      <c r="E4" s="24"/>
      <c r="F4" s="24" t="s">
        <v>32</v>
      </c>
      <c r="G4" s="24"/>
      <c r="H4" s="24"/>
    </row>
    <row r="5" spans="1:8">
      <c r="A5" s="24"/>
      <c r="B5" s="12" t="s">
        <v>33</v>
      </c>
      <c r="C5" s="12" t="s">
        <v>34</v>
      </c>
      <c r="D5" s="25" t="s">
        <v>35</v>
      </c>
      <c r="E5" s="25" t="s">
        <v>36</v>
      </c>
      <c r="F5" s="12" t="s">
        <v>33</v>
      </c>
      <c r="G5" s="12" t="s">
        <v>34</v>
      </c>
      <c r="H5" s="25" t="s">
        <v>35</v>
      </c>
    </row>
    <row r="6" spans="1:8">
      <c r="A6" s="26" t="s">
        <v>37</v>
      </c>
      <c r="B6" s="18">
        <f>SUM(B7:B10)</f>
        <v>198.30335106999999</v>
      </c>
      <c r="C6" s="18">
        <f>SUM(C7:C10)</f>
        <v>191.124753</v>
      </c>
      <c r="D6" s="27">
        <f>(B6-C6)/C6</f>
        <v>3.7559750672378857E-2</v>
      </c>
      <c r="E6" s="27">
        <f>(B6-[1]上月!B2)/[1]上月!B2</f>
        <v>0.29645327087705509</v>
      </c>
      <c r="F6" s="18">
        <f>SUM(F7:F10)</f>
        <v>513.38173545590007</v>
      </c>
      <c r="G6" s="18">
        <f>SUM(G7:G10)</f>
        <v>495.80161700000002</v>
      </c>
      <c r="H6" s="27">
        <f>(F6-G6)/G6</f>
        <v>3.5457969181855349E-2</v>
      </c>
    </row>
    <row r="7" spans="1:8">
      <c r="A7" s="28" t="s">
        <v>38</v>
      </c>
      <c r="B7" s="18">
        <v>144.20667484000001</v>
      </c>
      <c r="C7" s="18">
        <v>135.21618699999999</v>
      </c>
      <c r="D7" s="27">
        <f t="shared" ref="D7:D18" si="0">(B7-C7)/C7</f>
        <v>6.6489730552748205E-2</v>
      </c>
      <c r="E7" s="27">
        <f>(B7-[1]上月!B3)/[1]上月!B3</f>
        <v>0.37631190196081843</v>
      </c>
      <c r="F7" s="18">
        <v>366.49472126000001</v>
      </c>
      <c r="G7" s="18">
        <v>345.63876299999998</v>
      </c>
      <c r="H7" s="27">
        <f>(F7-G7)/G7</f>
        <v>6.0340333586947896E-2</v>
      </c>
    </row>
    <row r="8" spans="1:8">
      <c r="A8" s="28" t="s">
        <v>39</v>
      </c>
      <c r="B8" s="18">
        <v>11.02881021</v>
      </c>
      <c r="C8" s="18">
        <v>14.500648999999999</v>
      </c>
      <c r="D8" s="27">
        <f>(B8-C8)/C8</f>
        <v>-0.23942644153375478</v>
      </c>
      <c r="E8" s="27">
        <f>(B8-[1]上月!B4)/[1]上月!B4</f>
        <v>-5.1414450327999905E-2</v>
      </c>
      <c r="F8" s="18">
        <v>32.241484909999997</v>
      </c>
      <c r="G8" s="18">
        <v>39.552965</v>
      </c>
      <c r="H8" s="27">
        <f>(F8-G8)/G8</f>
        <v>-0.18485289509901479</v>
      </c>
    </row>
    <row r="9" spans="1:8">
      <c r="A9" s="28" t="s">
        <v>40</v>
      </c>
      <c r="B9" s="18">
        <v>42.893544300000002</v>
      </c>
      <c r="C9" s="18">
        <v>41.057340000000003</v>
      </c>
      <c r="D9" s="27">
        <f>(B9-C9)/C9</f>
        <v>4.472292408616823E-2</v>
      </c>
      <c r="E9" s="27">
        <f>(B9-[1]上月!B5)/[1]上月!B5</f>
        <v>0.17763328477812895</v>
      </c>
      <c r="F9" s="18">
        <v>114.19503072590001</v>
      </c>
      <c r="G9" s="18">
        <v>109.873085</v>
      </c>
      <c r="H9" s="27">
        <f>(F9-G9)/G9</f>
        <v>3.9335800263549603E-2</v>
      </c>
    </row>
    <row r="10" spans="1:8">
      <c r="A10" s="28" t="s">
        <v>41</v>
      </c>
      <c r="B10" s="18">
        <v>0.17432172000000001</v>
      </c>
      <c r="C10" s="18">
        <v>0.35057700000000003</v>
      </c>
      <c r="D10" s="27">
        <f>(B10-C10)/C10</f>
        <v>-0.50275768233512186</v>
      </c>
      <c r="E10" s="27">
        <f>(B10-[1]上月!B6)/[1]上月!B6</f>
        <v>0.33440950550710252</v>
      </c>
      <c r="F10" s="18">
        <v>0.45049855999999999</v>
      </c>
      <c r="G10" s="18">
        <v>0.73680400000000001</v>
      </c>
      <c r="H10" s="27">
        <f>(F10-G10)/G10</f>
        <v>-0.38857747786385527</v>
      </c>
    </row>
    <row r="11" spans="1:8">
      <c r="A11" s="26" t="s">
        <v>42</v>
      </c>
      <c r="B11" s="18">
        <f>SUM(B12:B15)</f>
        <v>181.02506894029995</v>
      </c>
      <c r="C11" s="18">
        <f>SUM(C12:C15)</f>
        <v>165.75533491000002</v>
      </c>
      <c r="D11" s="27">
        <f t="shared" si="0"/>
        <v>9.2122127101314233E-2</v>
      </c>
      <c r="E11" s="27">
        <f>(B11-[1]上月!B7)/[1]上月!B7</f>
        <v>0.40784397008033724</v>
      </c>
      <c r="F11" s="18">
        <f>SUM(F12:F15)</f>
        <v>439.0948197994</v>
      </c>
      <c r="G11" s="18">
        <f>SUM(G12:G15)</f>
        <v>412.03508485799995</v>
      </c>
      <c r="H11" s="27">
        <f t="shared" ref="H11:H18" si="1">(F11-G11)/G11</f>
        <v>6.5673375728976274E-2</v>
      </c>
    </row>
    <row r="12" spans="1:8">
      <c r="A12" s="29" t="s">
        <v>43</v>
      </c>
      <c r="B12" s="18">
        <v>100.25948482999998</v>
      </c>
      <c r="C12" s="18">
        <v>91.670198839999998</v>
      </c>
      <c r="D12" s="27">
        <f t="shared" si="0"/>
        <v>9.3697691274692338E-2</v>
      </c>
      <c r="E12" s="27">
        <f>(B12-[1]上月!B8)/[1]上月!B8</f>
        <v>0.44910809323397155</v>
      </c>
      <c r="F12" s="18">
        <v>240.60321058</v>
      </c>
      <c r="G12" s="18">
        <v>230.60480054999999</v>
      </c>
      <c r="H12" s="27">
        <f t="shared" si="1"/>
        <v>4.3357336907789722E-2</v>
      </c>
    </row>
    <row r="13" spans="1:8">
      <c r="A13" s="29" t="s">
        <v>44</v>
      </c>
      <c r="B13" s="18">
        <v>67.686057199999993</v>
      </c>
      <c r="C13" s="18">
        <v>59.010264300000003</v>
      </c>
      <c r="D13" s="27">
        <f t="shared" si="0"/>
        <v>0.14702175973816117</v>
      </c>
      <c r="E13" s="27">
        <f>(B13-[1]上月!B9)/[1]上月!B9</f>
        <v>0.35393384484073021</v>
      </c>
      <c r="F13" s="18">
        <v>166.75920880000001</v>
      </c>
      <c r="G13" s="18">
        <v>144.34558196</v>
      </c>
      <c r="H13" s="27">
        <f t="shared" si="1"/>
        <v>0.15527753974632288</v>
      </c>
    </row>
    <row r="14" spans="1:8">
      <c r="A14" s="29" t="s">
        <v>45</v>
      </c>
      <c r="B14" s="18">
        <v>13.068631782300002</v>
      </c>
      <c r="C14" s="18">
        <v>15.068931136</v>
      </c>
      <c r="D14" s="27">
        <f>(B14-C14)/C14</f>
        <v>-0.13274328057158874</v>
      </c>
      <c r="E14" s="27">
        <f>(B14-[1]上月!B10)/[1]上月!B10</f>
        <v>0.39073444739021901</v>
      </c>
      <c r="F14" s="18">
        <v>31.702792849400005</v>
      </c>
      <c r="G14" s="18">
        <v>37.069433609999997</v>
      </c>
      <c r="H14" s="27">
        <f t="shared" si="1"/>
        <v>-0.14477266680309531</v>
      </c>
    </row>
    <row r="15" spans="1:8">
      <c r="A15" s="29" t="s">
        <v>46</v>
      </c>
      <c r="B15" s="18">
        <v>1.0895128E-2</v>
      </c>
      <c r="C15" s="18">
        <v>5.9406340000000002E-3</v>
      </c>
      <c r="D15" s="27">
        <f>(B15-C15)/C15</f>
        <v>0.83400088273406514</v>
      </c>
      <c r="E15" s="27">
        <f>(B15-[1]上月!B11)/[1]上月!B11</f>
        <v>0.53732495055431251</v>
      </c>
      <c r="F15" s="18">
        <v>2.960757E-2</v>
      </c>
      <c r="G15" s="18">
        <v>1.5268738E-2</v>
      </c>
      <c r="H15" s="27">
        <f t="shared" si="1"/>
        <v>0.93909738971223411</v>
      </c>
    </row>
    <row r="16" spans="1:8">
      <c r="A16" s="26" t="s">
        <v>47</v>
      </c>
      <c r="B16" s="18">
        <f>B6+B11</f>
        <v>379.32842001029996</v>
      </c>
      <c r="C16" s="18">
        <f>SUM(C17:C21)</f>
        <v>356.88008791000004</v>
      </c>
      <c r="D16" s="27">
        <f t="shared" si="0"/>
        <v>6.2901609982681531E-2</v>
      </c>
      <c r="E16" s="27">
        <f>(B16-[1]上月!B12)/[1]上月!B12</f>
        <v>0.34732665720807843</v>
      </c>
      <c r="F16" s="18">
        <f>F6+F11</f>
        <v>952.47655525530013</v>
      </c>
      <c r="G16" s="18">
        <f>G6+G11</f>
        <v>907.83670185799997</v>
      </c>
      <c r="H16" s="27">
        <f t="shared" si="1"/>
        <v>4.9171677357766196E-2</v>
      </c>
    </row>
    <row r="17" spans="1:8">
      <c r="A17" s="29" t="s">
        <v>48</v>
      </c>
      <c r="B17" s="18">
        <f>B7+B12</f>
        <v>244.46615966999997</v>
      </c>
      <c r="C17" s="18">
        <f>C7+C12</f>
        <v>226.88638584</v>
      </c>
      <c r="D17" s="27">
        <f>(B17-C17)/C17</f>
        <v>7.7482717902682796E-2</v>
      </c>
      <c r="E17" s="27">
        <f>(B17-[1]上月!B13)/[1]上月!B13</f>
        <v>0.4052634877240105</v>
      </c>
      <c r="F17" s="18">
        <f>F7+F12</f>
        <v>607.09793184</v>
      </c>
      <c r="G17" s="18">
        <f>G7+G12</f>
        <v>576.24356354999998</v>
      </c>
      <c r="H17" s="27">
        <f t="shared" si="1"/>
        <v>5.3543970365445698E-2</v>
      </c>
    </row>
    <row r="18" spans="1:8">
      <c r="A18" s="29" t="s">
        <v>49</v>
      </c>
      <c r="B18" s="18">
        <f>B13</f>
        <v>67.686057199999993</v>
      </c>
      <c r="C18" s="18">
        <f>C13</f>
        <v>59.010264300000003</v>
      </c>
      <c r="D18" s="27">
        <f t="shared" si="0"/>
        <v>0.14702175973816117</v>
      </c>
      <c r="E18" s="27">
        <f>(B18-[1]上月!B14)/[1]上月!B14</f>
        <v>0.35393384484073021</v>
      </c>
      <c r="F18" s="18">
        <f>F13</f>
        <v>166.75920880000001</v>
      </c>
      <c r="G18" s="18">
        <f>G13</f>
        <v>144.34558196</v>
      </c>
      <c r="H18" s="27">
        <f t="shared" si="1"/>
        <v>0.15527753974632288</v>
      </c>
    </row>
    <row r="19" spans="1:8">
      <c r="A19" s="29" t="s">
        <v>50</v>
      </c>
      <c r="B19" s="18">
        <f>B8+B14</f>
        <v>24.097441992300002</v>
      </c>
      <c r="C19" s="18">
        <f>C8+C14</f>
        <v>29.569580135999999</v>
      </c>
      <c r="D19" s="27">
        <f>(B19-C19)/C19</f>
        <v>-0.18505971740321897</v>
      </c>
      <c r="E19" s="27">
        <f>(B19-[1]上月!B15)/[1]上月!B15</f>
        <v>0.14621386599555625</v>
      </c>
      <c r="F19" s="18">
        <f>F8+F14</f>
        <v>63.944277759400002</v>
      </c>
      <c r="G19" s="18">
        <f>G8+G14</f>
        <v>76.622398610000005</v>
      </c>
      <c r="H19" s="27">
        <f>(F19-G19)/G19</f>
        <v>-0.16546233321577822</v>
      </c>
    </row>
    <row r="20" spans="1:8">
      <c r="A20" s="29" t="s">
        <v>51</v>
      </c>
      <c r="B20" s="18">
        <f>B9+B15</f>
        <v>42.904439428000003</v>
      </c>
      <c r="C20" s="18">
        <f>C9+C15</f>
        <v>41.063280634000002</v>
      </c>
      <c r="D20" s="27">
        <f>(B20-C20)/C20</f>
        <v>4.4837109105100095E-2</v>
      </c>
      <c r="E20" s="27">
        <f>(B20-[1]上月!B16)/[1]上月!B16</f>
        <v>0.17770325780817686</v>
      </c>
      <c r="F20" s="18">
        <f>F9+F15</f>
        <v>114.22463829590001</v>
      </c>
      <c r="G20" s="18">
        <f>G9+G15</f>
        <v>109.88835373800001</v>
      </c>
      <c r="H20" s="27">
        <f>(F20-G20)/G20</f>
        <v>3.9460820099632539E-2</v>
      </c>
    </row>
    <row r="21" spans="1:8">
      <c r="A21" s="29" t="s">
        <v>52</v>
      </c>
      <c r="B21" s="18">
        <f>B10</f>
        <v>0.17432172000000001</v>
      </c>
      <c r="C21" s="18">
        <f>C10</f>
        <v>0.35057700000000003</v>
      </c>
      <c r="D21" s="27">
        <f>(B21-C21)/C21</f>
        <v>-0.50275768233512186</v>
      </c>
      <c r="E21" s="27">
        <f>(B21-[1]上月!B17)/[1]上月!B17</f>
        <v>0.33440950550710252</v>
      </c>
      <c r="F21" s="18">
        <f>F10</f>
        <v>0.45049855999999999</v>
      </c>
      <c r="G21" s="18">
        <f>G10</f>
        <v>0.73680400000000001</v>
      </c>
      <c r="H21" s="27">
        <f>(F21-G21)/G21</f>
        <v>-0.38857747786385527</v>
      </c>
    </row>
  </sheetData>
  <mergeCells count="4">
    <mergeCell ref="A2:H2"/>
    <mergeCell ref="A4:A5"/>
    <mergeCell ref="B4:E4"/>
    <mergeCell ref="F4:H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sqref="A1:M38"/>
    </sheetView>
  </sheetViews>
  <sheetFormatPr defaultRowHeight="13.5"/>
  <sheetData>
    <row r="1" spans="1:13" ht="21">
      <c r="A1" s="30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>
      <c r="A2" s="32"/>
      <c r="B2" s="33"/>
      <c r="C2" s="34"/>
      <c r="D2" s="33"/>
      <c r="E2" s="34"/>
      <c r="F2" s="33"/>
      <c r="G2" s="34"/>
      <c r="H2" s="33"/>
      <c r="I2" s="34"/>
      <c r="J2" s="33"/>
      <c r="K2" s="34"/>
      <c r="L2" s="35" t="s">
        <v>54</v>
      </c>
      <c r="M2" s="35"/>
    </row>
    <row r="3" spans="1:13">
      <c r="A3" s="24" t="s">
        <v>55</v>
      </c>
      <c r="B3" s="24" t="s">
        <v>4</v>
      </c>
      <c r="C3" s="36"/>
      <c r="D3" s="36"/>
      <c r="E3" s="36"/>
      <c r="F3" s="24" t="s">
        <v>56</v>
      </c>
      <c r="G3" s="36"/>
      <c r="H3" s="36"/>
      <c r="I3" s="36"/>
      <c r="J3" s="24" t="s">
        <v>57</v>
      </c>
      <c r="K3" s="36"/>
      <c r="L3" s="36"/>
      <c r="M3" s="36"/>
    </row>
    <row r="4" spans="1:13">
      <c r="A4" s="24"/>
      <c r="B4" s="7" t="s">
        <v>31</v>
      </c>
      <c r="C4" s="8"/>
      <c r="D4" s="24" t="s">
        <v>32</v>
      </c>
      <c r="E4" s="36"/>
      <c r="F4" s="7" t="s">
        <v>31</v>
      </c>
      <c r="G4" s="8"/>
      <c r="H4" s="24" t="s">
        <v>32</v>
      </c>
      <c r="I4" s="36"/>
      <c r="J4" s="7" t="s">
        <v>31</v>
      </c>
      <c r="K4" s="8"/>
      <c r="L4" s="24" t="s">
        <v>32</v>
      </c>
      <c r="M4" s="36"/>
    </row>
    <row r="5" spans="1:13">
      <c r="A5" s="24"/>
      <c r="B5" s="37" t="s">
        <v>58</v>
      </c>
      <c r="C5" s="38" t="s">
        <v>59</v>
      </c>
      <c r="D5" s="37" t="s">
        <v>60</v>
      </c>
      <c r="E5" s="38" t="s">
        <v>59</v>
      </c>
      <c r="F5" s="37" t="s">
        <v>58</v>
      </c>
      <c r="G5" s="38" t="s">
        <v>59</v>
      </c>
      <c r="H5" s="37" t="s">
        <v>60</v>
      </c>
      <c r="I5" s="38" t="s">
        <v>59</v>
      </c>
      <c r="J5" s="37" t="s">
        <v>58</v>
      </c>
      <c r="K5" s="38" t="s">
        <v>59</v>
      </c>
      <c r="L5" s="37" t="s">
        <v>60</v>
      </c>
      <c r="M5" s="38" t="s">
        <v>59</v>
      </c>
    </row>
    <row r="6" spans="1:13">
      <c r="A6" s="24"/>
      <c r="B6" s="37"/>
      <c r="C6" s="39" t="s">
        <v>61</v>
      </c>
      <c r="D6" s="37"/>
      <c r="E6" s="39" t="s">
        <v>61</v>
      </c>
      <c r="F6" s="37"/>
      <c r="G6" s="39" t="s">
        <v>61</v>
      </c>
      <c r="H6" s="37"/>
      <c r="I6" s="39" t="s">
        <v>61</v>
      </c>
      <c r="J6" s="37"/>
      <c r="K6" s="39" t="s">
        <v>61</v>
      </c>
      <c r="L6" s="37"/>
      <c r="M6" s="39" t="s">
        <v>61</v>
      </c>
    </row>
    <row r="7" spans="1:13">
      <c r="A7" s="12" t="s">
        <v>62</v>
      </c>
      <c r="B7" s="40">
        <v>48373.551200000002</v>
      </c>
      <c r="C7" s="41">
        <f>(B7-[2]与16年同期销量比较!B4)/[2]与16年同期销量比较!B4*100</f>
        <v>7.4627744464862751</v>
      </c>
      <c r="D7" s="40">
        <v>111391.4152</v>
      </c>
      <c r="E7" s="41">
        <f>(D7-[2]与16年同期销量比较!C4)/[2]与16年同期销量比较!C4*100</f>
        <v>-1.2055929039217688</v>
      </c>
      <c r="F7" s="40">
        <v>58936.464899999999</v>
      </c>
      <c r="G7" s="41">
        <f>(F7-[2]与16年同期销量比较!D4)/[2]与16年同期销量比较!D4*100</f>
        <v>20.5526843291047</v>
      </c>
      <c r="H7" s="40">
        <v>142680.03340000001</v>
      </c>
      <c r="I7" s="41">
        <f>(H7-[2]与16年同期销量比较!E4)/[2]与16年同期销量比较!E4*100</f>
        <v>20.737334946779118</v>
      </c>
      <c r="J7" s="42">
        <f>B7+F7</f>
        <v>107310.01610000001</v>
      </c>
      <c r="K7" s="41">
        <f>(J7-[2]与16年同期销量比较!F4)/[2]与16年同期销量比较!F4*100</f>
        <v>14.277766233807077</v>
      </c>
      <c r="L7" s="42">
        <f>D7+H7</f>
        <v>254071.4486</v>
      </c>
      <c r="M7" s="41">
        <f>(L7-[2]与16年同期销量比较!I4)/[2]与16年同期销量比较!I4*100</f>
        <v>10.023531953648163</v>
      </c>
    </row>
    <row r="8" spans="1:13">
      <c r="A8" s="12" t="s">
        <v>63</v>
      </c>
      <c r="B8" s="40">
        <v>40486.3459</v>
      </c>
      <c r="C8" s="41">
        <f>(B8-[2]与16年同期销量比较!B5)/[2]与16年同期销量比较!B5*100</f>
        <v>-1.0235274301295945</v>
      </c>
      <c r="D8" s="40">
        <v>94556.563399999999</v>
      </c>
      <c r="E8" s="41">
        <f>(D8-[2]与16年同期销量比较!C5)/[2]与16年同期销量比较!C5*100</f>
        <v>-1.2746810260706534</v>
      </c>
      <c r="F8" s="40">
        <v>23482.697599999996</v>
      </c>
      <c r="G8" s="41">
        <f>(F8-[2]与16年同期销量比较!D5)/[2]与16年同期销量比较!D5*100</f>
        <v>-7.6223098845763406</v>
      </c>
      <c r="H8" s="40">
        <v>54896.722299999994</v>
      </c>
      <c r="I8" s="41">
        <f>(H8-[2]与16年同期销量比较!E5)/[2]与16年同期销量比较!E5*100</f>
        <v>-12.329019882895757</v>
      </c>
      <c r="J8" s="42">
        <f>B8+F8</f>
        <v>63969.0435</v>
      </c>
      <c r="K8" s="41">
        <f>(J8-[2]与16年同期销量比较!F5)/[2]与16年同期销量比较!F5*100</f>
        <v>-3.5526231194504327</v>
      </c>
      <c r="L8" s="42">
        <f>D8+H8</f>
        <v>149453.28570000001</v>
      </c>
      <c r="M8" s="41">
        <f>(L8-[2]与16年同期销量比较!I5)/[2]与16年同期销量比较!I5*100</f>
        <v>-5.64470804173716</v>
      </c>
    </row>
    <row r="9" spans="1:13">
      <c r="A9" s="12" t="s">
        <v>64</v>
      </c>
      <c r="B9" s="40">
        <v>53885.463400000001</v>
      </c>
      <c r="C9" s="41">
        <f>(B9-[2]与16年同期销量比较!B6)/[2]与16年同期销量比较!B6*100</f>
        <v>-9.0095962516024706</v>
      </c>
      <c r="D9" s="40">
        <v>138736.26629999999</v>
      </c>
      <c r="E9" s="41">
        <f>(D9-[2]与16年同期销量比较!C6)/[2]与16年同期销量比较!C6*100</f>
        <v>-10.647921567965732</v>
      </c>
      <c r="F9" s="40">
        <v>104422.6969</v>
      </c>
      <c r="G9" s="41">
        <f>(F9-[2]与16年同期销量比较!D6)/[2]与16年同期销量比较!D6*100</f>
        <v>0.51872047744346517</v>
      </c>
      <c r="H9" s="40">
        <v>262443.10639999999</v>
      </c>
      <c r="I9" s="41">
        <f>(H9-[2]与16年同期销量比较!E6)/[2]与16年同期销量比较!E6*100</f>
        <v>3.5966737530758075</v>
      </c>
      <c r="J9" s="42">
        <f t="shared" ref="J9:J38" si="0">B9+F9</f>
        <v>158308.16029999999</v>
      </c>
      <c r="K9" s="41">
        <f>(J9-[2]与16年同期销量比较!F6)/[2]与16年同期销量比较!F6*100</f>
        <v>-2.9408747231877665</v>
      </c>
      <c r="L9" s="42">
        <f t="shared" ref="L9:L38" si="1">D9+H9</f>
        <v>401179.37269999995</v>
      </c>
      <c r="M9" s="41">
        <f>(L9-[2]与16年同期销量比较!I6)/[2]与16年同期销量比较!I6*100</f>
        <v>-1.8163039822534834</v>
      </c>
    </row>
    <row r="10" spans="1:13">
      <c r="A10" s="12" t="s">
        <v>65</v>
      </c>
      <c r="B10" s="40">
        <v>38978.581899999997</v>
      </c>
      <c r="C10" s="41">
        <f>(B10-[2]与16年同期销量比较!B7)/[2]与16年同期销量比较!B7*100</f>
        <v>2.1148655888414618</v>
      </c>
      <c r="D10" s="40">
        <v>98004.026500000007</v>
      </c>
      <c r="E10" s="41">
        <f>(D10-[2]与16年同期销量比较!C7)/[2]与16年同期销量比较!C7*100</f>
        <v>-5.6677343100364235</v>
      </c>
      <c r="F10" s="40">
        <v>19484.853299999999</v>
      </c>
      <c r="G10" s="41">
        <f>(F10-[2]与16年同期销量比较!D7)/[2]与16年同期销量比较!D7*100</f>
        <v>1.448054451165427</v>
      </c>
      <c r="H10" s="40">
        <v>48684.948299999996</v>
      </c>
      <c r="I10" s="41">
        <f>(H10-[2]与16年同期销量比较!E7)/[2]与16年同期销量比较!E7*100</f>
        <v>6.3690124620480999</v>
      </c>
      <c r="J10" s="42">
        <f t="shared" si="0"/>
        <v>58463.435199999993</v>
      </c>
      <c r="K10" s="41">
        <f>(J10-[2]与16年同期销量比较!F7)/[2]与16年同期销量比较!F7*100</f>
        <v>1.8916571764214001</v>
      </c>
      <c r="L10" s="42">
        <f t="shared" si="1"/>
        <v>146688.9748</v>
      </c>
      <c r="M10" s="41">
        <f>(L10-[2]与16年同期销量比较!I7)/[2]与16年同期销量比较!I7*100</f>
        <v>-1.9866437885007509</v>
      </c>
    </row>
    <row r="11" spans="1:13">
      <c r="A11" s="12" t="s">
        <v>66</v>
      </c>
      <c r="B11" s="40">
        <v>56403.568200000002</v>
      </c>
      <c r="C11" s="41">
        <f>(B11-[2]与16年同期销量比较!B8)/[2]与16年同期销量比较!B8*100</f>
        <v>-24.316976144583002</v>
      </c>
      <c r="D11" s="40">
        <v>162756.8052</v>
      </c>
      <c r="E11" s="41">
        <f>(D11-[2]与16年同期销量比较!C8)/[2]与16年同期销量比较!C8*100</f>
        <v>1.4888051460249052</v>
      </c>
      <c r="F11" s="40">
        <v>39747.147700000001</v>
      </c>
      <c r="G11" s="41">
        <f>(F11-[2]与16年同期销量比较!D8)/[2]与16年同期销量比较!D8*100</f>
        <v>-18.826250901879543</v>
      </c>
      <c r="H11" s="40">
        <v>98872.848100000003</v>
      </c>
      <c r="I11" s="41">
        <f>(H11-[2]与16年同期销量比较!E8)/[2]与16年同期销量比较!E8*100</f>
        <v>-9.7070150737124816</v>
      </c>
      <c r="J11" s="42">
        <f t="shared" si="0"/>
        <v>96150.71590000001</v>
      </c>
      <c r="K11" s="41">
        <f>(J11-[2]与16年同期销量比较!F8)/[2]与16年同期销量比较!F8*100</f>
        <v>-22.139854143176592</v>
      </c>
      <c r="L11" s="42">
        <f t="shared" si="1"/>
        <v>261629.65330000001</v>
      </c>
      <c r="M11" s="41">
        <f>(L11-[2]与16年同期销量比较!I8)/[2]与16年同期销量比较!I8*100</f>
        <v>-3.0539777202782825</v>
      </c>
    </row>
    <row r="12" spans="1:13">
      <c r="A12" s="12" t="s">
        <v>67</v>
      </c>
      <c r="B12" s="40">
        <v>98828.636599999998</v>
      </c>
      <c r="C12" s="41">
        <f>(B12-[2]与16年同期销量比较!B9)/[2]与16年同期销量比较!B9*100</f>
        <v>-6.507238386464655</v>
      </c>
      <c r="D12" s="40">
        <v>261762.1686</v>
      </c>
      <c r="E12" s="41">
        <f>(D12-[2]与16年同期销量比较!C9)/[2]与16年同期销量比较!C9*100</f>
        <v>-5.9846176075603639</v>
      </c>
      <c r="F12" s="40">
        <v>41561.835700000003</v>
      </c>
      <c r="G12" s="41">
        <f>(F12-[2]与16年同期销量比较!D9)/[2]与16年同期销量比较!D9*100</f>
        <v>-21.743759545236838</v>
      </c>
      <c r="H12" s="40">
        <v>101903.0975</v>
      </c>
      <c r="I12" s="41">
        <f>(H12-[2]与16年同期销量比较!E9)/[2]与16年同期销量比较!E9*100</f>
        <v>-26.604328587958598</v>
      </c>
      <c r="J12" s="42">
        <f t="shared" si="0"/>
        <v>140390.47229999999</v>
      </c>
      <c r="K12" s="41">
        <f>(J12-[2]与16年同期销量比较!F9)/[2]与16年同期销量比较!F9*100</f>
        <v>-11.602471386103055</v>
      </c>
      <c r="L12" s="42">
        <f t="shared" si="1"/>
        <v>363665.26610000001</v>
      </c>
      <c r="M12" s="41">
        <f>(L12-[2]与16年同期销量比较!I9)/[2]与16年同期销量比较!I9*100</f>
        <v>-12.845610259145094</v>
      </c>
    </row>
    <row r="13" spans="1:13">
      <c r="A13" s="12" t="s">
        <v>68</v>
      </c>
      <c r="B13" s="40">
        <v>37555.462399999997</v>
      </c>
      <c r="C13" s="41">
        <f>(B13-[2]与16年同期销量比较!B10)/[2]与16年同期销量比较!B10*100</f>
        <v>9.1157920610703851</v>
      </c>
      <c r="D13" s="40">
        <v>89337.272100000002</v>
      </c>
      <c r="E13" s="41">
        <f>(D13-[2]与16年同期销量比较!C10)/[2]与16年同期销量比较!C10*100</f>
        <v>0.86541203153139323</v>
      </c>
      <c r="F13" s="40">
        <v>34552.763500000001</v>
      </c>
      <c r="G13" s="41">
        <f>(F13-[2]与16年同期销量比较!D10)/[2]与16年同期销量比较!D10*100</f>
        <v>-7.0679202060815243</v>
      </c>
      <c r="H13" s="40">
        <v>83590.575500000006</v>
      </c>
      <c r="I13" s="41">
        <f>(H13-[2]与16年同期销量比较!E10)/[2]与16年同期销量比较!E10*100</f>
        <v>-12.952978972539849</v>
      </c>
      <c r="J13" s="42">
        <f t="shared" si="0"/>
        <v>72108.22589999999</v>
      </c>
      <c r="K13" s="41">
        <f>(J13-[2]与16年同期销量比较!F10)/[2]与16年同期销量比较!F10*100</f>
        <v>0.71170724299560117</v>
      </c>
      <c r="L13" s="42">
        <f t="shared" si="1"/>
        <v>172927.84760000001</v>
      </c>
      <c r="M13" s="41">
        <f>(L13-[2]与16年同期销量比较!I10)/[2]与16年同期销量比较!I10*100</f>
        <v>-6.3229378221277885</v>
      </c>
    </row>
    <row r="14" spans="1:13">
      <c r="A14" s="12" t="s">
        <v>69</v>
      </c>
      <c r="B14" s="40">
        <v>50871.438900000001</v>
      </c>
      <c r="C14" s="41">
        <f>(B14-[2]与16年同期销量比较!B11)/[2]与16年同期销量比较!B11*100</f>
        <v>-8.5042771736589007</v>
      </c>
      <c r="D14" s="40">
        <v>127308.4039</v>
      </c>
      <c r="E14" s="41">
        <f>(D14-[2]与16年同期销量比较!C11)/[2]与16年同期销量比较!C11*100</f>
        <v>-7.0490541971189256</v>
      </c>
      <c r="F14" s="40">
        <v>50385.853800000004</v>
      </c>
      <c r="G14" s="41">
        <f>(F14-[2]与16年同期销量比较!D11)/[2]与16年同期销量比较!D11*100</f>
        <v>1.5443453227962762</v>
      </c>
      <c r="H14" s="40">
        <v>129319.3855</v>
      </c>
      <c r="I14" s="41">
        <f>(H14-[2]与16年同期销量比较!E11)/[2]与16年同期销量比较!E11*100</f>
        <v>1.6143290261568466</v>
      </c>
      <c r="J14" s="42">
        <f t="shared" si="0"/>
        <v>101257.29270000001</v>
      </c>
      <c r="K14" s="41">
        <f>(J14-[2]与16年同期销量比较!F11)/[2]与16年同期销量比较!F11*100</f>
        <v>-3.7655274958842666</v>
      </c>
      <c r="L14" s="42">
        <f t="shared" si="1"/>
        <v>256627.78940000001</v>
      </c>
      <c r="M14" s="41">
        <f>(L14-[2]与16年同期销量比较!I11)/[2]与16年同期销量比较!I11*100</f>
        <v>-2.8763508246953009</v>
      </c>
    </row>
    <row r="15" spans="1:13">
      <c r="A15" s="12" t="s">
        <v>70</v>
      </c>
      <c r="B15" s="40">
        <v>41313.682000000001</v>
      </c>
      <c r="C15" s="41">
        <f>(B15-[2]与16年同期销量比较!B12)/[2]与16年同期销量比较!B12*100</f>
        <v>5.0321500409820255</v>
      </c>
      <c r="D15" s="40">
        <v>111865.2932</v>
      </c>
      <c r="E15" s="41">
        <f>(D15-[2]与16年同期销量比较!C12)/[2]与16年同期销量比较!C12*100</f>
        <v>12.299352657893294</v>
      </c>
      <c r="F15" s="40">
        <v>26820.697500000002</v>
      </c>
      <c r="G15" s="41">
        <f>(F15-[2]与16年同期销量比较!D12)/[2]与16年同期销量比较!D12*100</f>
        <v>-0.30971649790807876</v>
      </c>
      <c r="H15" s="40">
        <v>67403.591100000005</v>
      </c>
      <c r="I15" s="41">
        <f>(H15-[2]与16年同期销量比较!E12)/[2]与16年同期销量比较!E12*100</f>
        <v>-4.3137636819289868</v>
      </c>
      <c r="J15" s="42">
        <f t="shared" si="0"/>
        <v>68134.37950000001</v>
      </c>
      <c r="K15" s="41">
        <f>(J15-[2]与16年同期销量比较!F12)/[2]与16年同期销量比较!F12*100</f>
        <v>2.8624444605489319</v>
      </c>
      <c r="L15" s="42">
        <f t="shared" si="1"/>
        <v>179268.88430000001</v>
      </c>
      <c r="M15" s="41">
        <f>(L15-[2]与16年同期销量比较!I12)/[2]与16年同期销量比较!I12*100</f>
        <v>5.4176919427211212</v>
      </c>
    </row>
    <row r="16" spans="1:13">
      <c r="A16" s="12" t="s">
        <v>71</v>
      </c>
      <c r="B16" s="40">
        <v>123289.4301</v>
      </c>
      <c r="C16" s="41">
        <f>(B16-[2]与16年同期销量比较!B13)/[2]与16年同期销量比较!B13*100</f>
        <v>-0.94999739298610075</v>
      </c>
      <c r="D16" s="40">
        <v>330957.02630000003</v>
      </c>
      <c r="E16" s="41">
        <f>(D16-[2]与16年同期销量比较!C13)/[2]与16年同期销量比较!C13*100</f>
        <v>0.54378352609816649</v>
      </c>
      <c r="F16" s="40">
        <v>164056.86742299999</v>
      </c>
      <c r="G16" s="41">
        <f>(F16-[2]与16年同期销量比较!D13)/[2]与16年同期销量比较!D13*100</f>
        <v>6.1476228389041179</v>
      </c>
      <c r="H16" s="40">
        <v>415171.13239400001</v>
      </c>
      <c r="I16" s="41">
        <f>(H16-[2]与16年同期销量比较!E13)/[2]与16年同期销量比较!E13*100</f>
        <v>6.3811855947119671</v>
      </c>
      <c r="J16" s="42">
        <f t="shared" si="0"/>
        <v>287346.29752299999</v>
      </c>
      <c r="K16" s="41">
        <f>(J16-[2]与16年同期销量比较!F13)/[2]与16年同期销量比较!F13*100</f>
        <v>2.9814295605912986</v>
      </c>
      <c r="L16" s="42">
        <f t="shared" si="1"/>
        <v>746128.15869399998</v>
      </c>
      <c r="M16" s="41">
        <f>(L16-[2]与16年同期销量比较!I13)/[2]与16年同期销量比较!I13*100</f>
        <v>3.7103649685525659</v>
      </c>
    </row>
    <row r="17" spans="1:13">
      <c r="A17" s="12" t="s">
        <v>72</v>
      </c>
      <c r="B17" s="40">
        <v>137386.46400000001</v>
      </c>
      <c r="C17" s="41">
        <f>(B17-[2]与16年同期销量比较!B14)/[2]与16年同期销量比较!B14*100</f>
        <v>1.1416989783902813</v>
      </c>
      <c r="D17" s="40">
        <v>366648.15179999999</v>
      </c>
      <c r="E17" s="41">
        <f>(D17-[2]与16年同期销量比较!C14)/[2]与16年同期销量比较!C14*100</f>
        <v>3.3689749137612468</v>
      </c>
      <c r="F17" s="40">
        <v>104618.48360000001</v>
      </c>
      <c r="G17" s="41">
        <f>(F17-[2]与16年同期销量比较!D14)/[2]与16年同期销量比较!D14*100</f>
        <v>12.683293876626745</v>
      </c>
      <c r="H17" s="40">
        <v>272328.1961</v>
      </c>
      <c r="I17" s="41">
        <f>(H17-[2]与16年同期销量比较!E14)/[2]与16年同期销量比较!E14*100</f>
        <v>4.8102463347948294</v>
      </c>
      <c r="J17" s="42">
        <f t="shared" si="0"/>
        <v>242004.94760000001</v>
      </c>
      <c r="K17" s="41">
        <f>(J17-[2]与16年同期销量比较!F14)/[2]与16年同期销量比较!F14*100</f>
        <v>5.8275582906761478</v>
      </c>
      <c r="L17" s="42">
        <f t="shared" si="1"/>
        <v>638976.34789999994</v>
      </c>
      <c r="M17" s="41">
        <f>(L17-[2]与16年同期销量比较!I14)/[2]与16年同期销量比较!I14*100</f>
        <v>3.9783614140055574</v>
      </c>
    </row>
    <row r="18" spans="1:13">
      <c r="A18" s="12" t="s">
        <v>73</v>
      </c>
      <c r="B18" s="40">
        <v>70657.721699999995</v>
      </c>
      <c r="C18" s="41">
        <f>(B18-[2]与16年同期销量比较!B15)/[2]与16年同期销量比较!B15*100</f>
        <v>0.85546015895310268</v>
      </c>
      <c r="D18" s="40">
        <v>175142.6539</v>
      </c>
      <c r="E18" s="41">
        <f>(D18-[2]与16年同期销量比较!C15)/[2]与16年同期销量比较!C15*100</f>
        <v>4.88399271991321</v>
      </c>
      <c r="F18" s="40">
        <v>40364.133300000001</v>
      </c>
      <c r="G18" s="41">
        <f>(F18-[2]与16年同期销量比较!D15)/[2]与16年同期销量比较!D15*100</f>
        <v>-19.402046267142079</v>
      </c>
      <c r="H18" s="40">
        <v>99066.354799999986</v>
      </c>
      <c r="I18" s="41">
        <f>(H18-[2]与16年同期销量比较!E15)/[2]与16年同期销量比较!E15*100</f>
        <v>-17.90955944446727</v>
      </c>
      <c r="J18" s="42">
        <f t="shared" si="0"/>
        <v>111021.855</v>
      </c>
      <c r="K18" s="41">
        <f>(J18-[2]与16年同期销量比较!F15)/[2]与16年同期销量比较!F15*100</f>
        <v>-7.5890160461667566</v>
      </c>
      <c r="L18" s="42">
        <f t="shared" si="1"/>
        <v>274209.00870000001</v>
      </c>
      <c r="M18" s="41">
        <f>(L18-[2]与16年同期销量比较!I15)/[2]与16年同期销量比较!I15*100</f>
        <v>-4.6781726179468448</v>
      </c>
    </row>
    <row r="19" spans="1:13">
      <c r="A19" s="12" t="s">
        <v>74</v>
      </c>
      <c r="B19" s="40">
        <v>52062.907500000001</v>
      </c>
      <c r="C19" s="41">
        <f>(B19-[2]与16年同期销量比较!B16)/[2]与16年同期销量比较!B16*100</f>
        <v>-6.1018020737970513</v>
      </c>
      <c r="D19" s="40">
        <v>119539.0598</v>
      </c>
      <c r="E19" s="41">
        <f>(D19-[2]与16年同期销量比较!C16)/[2]与16年同期销量比较!C16*100</f>
        <v>-4.6077136529907134</v>
      </c>
      <c r="F19" s="40">
        <v>105372.64109999999</v>
      </c>
      <c r="G19" s="41">
        <f>(F19-[2]与16年同期销量比较!D16)/[2]与16年同期销量比较!D16*100</f>
        <v>25.991778939373113</v>
      </c>
      <c r="H19" s="40">
        <v>230948.3371</v>
      </c>
      <c r="I19" s="41">
        <f>(H19-[2]与16年同期销量比较!E16)/[2]与16年同期销量比较!E16*100</f>
        <v>14.272612993398894</v>
      </c>
      <c r="J19" s="42">
        <f t="shared" si="0"/>
        <v>157435.54859999998</v>
      </c>
      <c r="K19" s="41">
        <f>(J19-[2]与16年同期销量比较!F16)/[2]与16年同期销量比较!F16*100</f>
        <v>13.197299957249028</v>
      </c>
      <c r="L19" s="42">
        <f t="shared" si="1"/>
        <v>350487.39689999999</v>
      </c>
      <c r="M19" s="41">
        <f>(L19-[2]与16年同期销量比较!I16)/[2]与16年同期销量比较!I16*100</f>
        <v>7.046478188492876</v>
      </c>
    </row>
    <row r="20" spans="1:13">
      <c r="A20" s="12" t="s">
        <v>75</v>
      </c>
      <c r="B20" s="40">
        <v>33814.823100000001</v>
      </c>
      <c r="C20" s="41">
        <f>(B20-[2]与16年同期销量比较!B17)/[2]与16年同期销量比较!B17*100</f>
        <v>42.304024681029425</v>
      </c>
      <c r="D20" s="40">
        <v>94735.097399999999</v>
      </c>
      <c r="E20" s="41">
        <f>(D20-[2]与16年同期销量比较!C17)/[2]与16年同期销量比较!C17*100</f>
        <v>47.839529473305731</v>
      </c>
      <c r="F20" s="40">
        <v>40600.374400000008</v>
      </c>
      <c r="G20" s="41">
        <f>(F20-[2]与16年同期销量比较!D17)/[2]与16年同期销量比较!D17*100</f>
        <v>56.036439199509438</v>
      </c>
      <c r="H20" s="40">
        <v>96072.085900000005</v>
      </c>
      <c r="I20" s="41">
        <f>(H20-[2]与16年同期销量比较!E17)/[2]与16年同期销量比较!E17*100</f>
        <v>52.308015760840689</v>
      </c>
      <c r="J20" s="42">
        <f t="shared" si="0"/>
        <v>74415.197500000009</v>
      </c>
      <c r="K20" s="41">
        <f>(J20-[2]与16年同期销量比较!F17)/[2]与16年同期销量比较!F17*100</f>
        <v>49.481587018867444</v>
      </c>
      <c r="L20" s="42">
        <f t="shared" si="1"/>
        <v>190807.1833</v>
      </c>
      <c r="M20" s="41">
        <f>(L20-[2]与16年同期销量比较!I17)/[2]与16年同期销量比较!I17*100</f>
        <v>50.056163561515717</v>
      </c>
    </row>
    <row r="21" spans="1:13">
      <c r="A21" s="12" t="s">
        <v>76</v>
      </c>
      <c r="B21" s="40">
        <v>135275.73920000001</v>
      </c>
      <c r="C21" s="41">
        <f>(B21-[2]与16年同期销量比较!B18)/[2]与16年同期销量比较!B18*100</f>
        <v>2.763340074794443</v>
      </c>
      <c r="D21" s="40">
        <v>361097.31790000002</v>
      </c>
      <c r="E21" s="41">
        <f>(D21-[2]与16年同期销量比较!C18)/[2]与16年同期销量比较!C18*100</f>
        <v>1.9397744316603687</v>
      </c>
      <c r="F21" s="40">
        <v>169359.80000000002</v>
      </c>
      <c r="G21" s="41">
        <f>(F21-[2]与16年同期销量比较!D18)/[2]与16年同期销量比较!D18*100</f>
        <v>6.5349705001449987</v>
      </c>
      <c r="H21" s="40">
        <v>420833.57949999999</v>
      </c>
      <c r="I21" s="41">
        <f>(H21-[2]与16年同期销量比较!E18)/[2]与16年同期销量比较!E18*100</f>
        <v>12.191311666009579</v>
      </c>
      <c r="J21" s="42">
        <f t="shared" si="0"/>
        <v>304635.5392</v>
      </c>
      <c r="K21" s="41">
        <f>(J21-[2]与16年同期销量比较!F18)/[2]与16年同期销量比较!F18*100</f>
        <v>4.8265237330580284</v>
      </c>
      <c r="L21" s="42">
        <f t="shared" si="1"/>
        <v>781930.89740000002</v>
      </c>
      <c r="M21" s="41">
        <f>(L21-[2]与16年同期销量比较!I18)/[2]与16年同期销量比较!I18*100</f>
        <v>7.2122706096727356</v>
      </c>
    </row>
    <row r="22" spans="1:13">
      <c r="A22" s="12" t="s">
        <v>77</v>
      </c>
      <c r="B22" s="40">
        <v>64781.951699999998</v>
      </c>
      <c r="C22" s="41">
        <f>(B22-[2]与16年同期销量比较!B19)/[2]与16年同期销量比较!B19*100</f>
        <v>15.400438323192001</v>
      </c>
      <c r="D22" s="40">
        <v>159744.92970000001</v>
      </c>
      <c r="E22" s="41">
        <f>(D22-[2]与16年同期销量比较!C19)/[2]与16年同期销量比较!C19*100</f>
        <v>6.2050797756771132</v>
      </c>
      <c r="F22" s="40">
        <v>129328.5886</v>
      </c>
      <c r="G22" s="41">
        <f>(F22-[2]与16年同期销量比较!D19)/[2]与16年同期销量比较!D19*100</f>
        <v>11.642162620668991</v>
      </c>
      <c r="H22" s="40">
        <v>286866.69319999998</v>
      </c>
      <c r="I22" s="41">
        <f>(H22-[2]与16年同期销量比较!E19)/[2]与16年同期销量比较!E19*100</f>
        <v>7.2641232309800605</v>
      </c>
      <c r="J22" s="42">
        <f t="shared" si="0"/>
        <v>194110.54029999999</v>
      </c>
      <c r="K22" s="41">
        <f>(J22-[2]与16年同期销量比较!F19)/[2]与16年同期销量比较!F19*100</f>
        <v>12.868925076842693</v>
      </c>
      <c r="L22" s="42">
        <f t="shared" si="1"/>
        <v>446611.62289999996</v>
      </c>
      <c r="M22" s="41">
        <f>(L22-[2]与16年同期销量比较!I19)/[2]与16年同期销量比较!I19*100</f>
        <v>6.8829048776111552</v>
      </c>
    </row>
    <row r="23" spans="1:13">
      <c r="A23" s="12" t="s">
        <v>78</v>
      </c>
      <c r="B23" s="40">
        <v>89699.310800000007</v>
      </c>
      <c r="C23" s="41">
        <f>(B23-[2]与16年同期销量比较!B20)/[2]与16年同期销量比较!B20*100</f>
        <v>0.26936650065271728</v>
      </c>
      <c r="D23" s="40">
        <v>240486.60490000001</v>
      </c>
      <c r="E23" s="41">
        <f>(D23-[2]与16年同期销量比较!C20)/[2]与16年同期销量比较!C20*100</f>
        <v>0.13640332976042965</v>
      </c>
      <c r="F23" s="40">
        <v>92507.156699999992</v>
      </c>
      <c r="G23" s="41">
        <f>(F23-[2]与16年同期销量比较!D20)/[2]与16年同期销量比较!D20*100</f>
        <v>70.242187361818296</v>
      </c>
      <c r="H23" s="40">
        <v>211504.97919999997</v>
      </c>
      <c r="I23" s="41">
        <f>(H23-[2]与16年同期销量比较!E20)/[2]与16年同期销量比较!E20*100</f>
        <v>71.577618468820589</v>
      </c>
      <c r="J23" s="42">
        <f t="shared" si="0"/>
        <v>182206.4675</v>
      </c>
      <c r="K23" s="41">
        <f>(J23-[2]与16年同期销量比较!F20)/[2]与16年同期销量比较!F20*100</f>
        <v>26.710982530965104</v>
      </c>
      <c r="L23" s="42">
        <f t="shared" si="1"/>
        <v>451991.58409999998</v>
      </c>
      <c r="M23" s="41">
        <f>(L23-[2]与16年同期销量比较!I20)/[2]与16年同期销量比较!I20*100</f>
        <v>24.368350888097464</v>
      </c>
    </row>
    <row r="24" spans="1:13">
      <c r="A24" s="12" t="s">
        <v>79</v>
      </c>
      <c r="B24" s="40">
        <v>80209.248900000006</v>
      </c>
      <c r="C24" s="41">
        <f>(B24-[2]与16年同期销量比较!B21)/[2]与16年同期销量比较!B21*100</f>
        <v>-1.9865968073799127</v>
      </c>
      <c r="D24" s="40">
        <v>210897.02290000001</v>
      </c>
      <c r="E24" s="41">
        <f>(D24-[2]与16年同期销量比较!C21)/[2]与16年同期销量比较!C21*100</f>
        <v>-0.99030207679645277</v>
      </c>
      <c r="F24" s="40">
        <v>40669.415000000001</v>
      </c>
      <c r="G24" s="41">
        <f>(F24-[2]与16年同期销量比较!D21)/[2]与16年同期销量比较!D21*100</f>
        <v>15.660497016088307</v>
      </c>
      <c r="H24" s="40">
        <v>118736.4525</v>
      </c>
      <c r="I24" s="41">
        <f>(H24-[2]与16年同期销量比较!E21)/[2]与16年同期销量比较!E21*100</f>
        <v>26.830715587469395</v>
      </c>
      <c r="J24" s="42">
        <f t="shared" si="0"/>
        <v>120878.66390000001</v>
      </c>
      <c r="K24" s="41">
        <f>(J24-[2]与16年同期销量比较!F21)/[2]与16年同期销量比较!F21*100</f>
        <v>3.3170991412995301</v>
      </c>
      <c r="L24" s="42">
        <f t="shared" si="1"/>
        <v>329633.4754</v>
      </c>
      <c r="M24" s="41">
        <f>(L24-[2]与16年同期销量比较!I21)/[2]与16年同期销量比较!I21*100</f>
        <v>7.5039628676075889</v>
      </c>
    </row>
    <row r="25" spans="1:13">
      <c r="A25" s="12" t="s">
        <v>80</v>
      </c>
      <c r="B25" s="40">
        <v>195447.67180000001</v>
      </c>
      <c r="C25" s="41">
        <f>(B25-[2]与16年同期销量比较!B22)/[2]与16年同期销量比较!B22*100</f>
        <v>4.4879355493415209</v>
      </c>
      <c r="D25" s="40">
        <v>511757.2058</v>
      </c>
      <c r="E25" s="41">
        <f>(D25-[2]与16年同期销量比较!C22)/[2]与16年同期销量比较!C22*100</f>
        <v>5.7508574636137464</v>
      </c>
      <c r="F25" s="40">
        <v>179699.95120000001</v>
      </c>
      <c r="G25" s="41">
        <f>(F25-[2]与16年同期销量比较!D22)/[2]与16年同期销量比较!D22*100</f>
        <v>0.69723761289294994</v>
      </c>
      <c r="H25" s="40">
        <v>399369.75559999992</v>
      </c>
      <c r="I25" s="41">
        <f>(H25-[2]与16年同期销量比较!E22)/[2]与16年同期销量比较!E22*100</f>
        <v>-5.6181278055337271</v>
      </c>
      <c r="J25" s="42">
        <f t="shared" si="0"/>
        <v>375147.62300000002</v>
      </c>
      <c r="K25" s="41">
        <f>(J25-[2]与16年同期销量比较!F22)/[2]与16年同期销量比较!F22*100</f>
        <v>2.637167303918984</v>
      </c>
      <c r="L25" s="42">
        <f t="shared" si="1"/>
        <v>911126.96139999991</v>
      </c>
      <c r="M25" s="41">
        <f>(L25-[2]与16年同期销量比较!I22)/[2]与16年同期销量比较!I22*100</f>
        <v>0.44729560426516152</v>
      </c>
    </row>
    <row r="26" spans="1:13">
      <c r="A26" s="12" t="s">
        <v>81</v>
      </c>
      <c r="B26" s="40">
        <v>57462.5308</v>
      </c>
      <c r="C26" s="41">
        <f>(B26-[2]与16年同期销量比较!B23)/[2]与16年同期销量比较!B23*100</f>
        <v>27.354532888092308</v>
      </c>
      <c r="D26" s="40">
        <v>138821.05619999999</v>
      </c>
      <c r="E26" s="41">
        <f>(D26-[2]与16年同期销量比较!C23)/[2]与16年同期销量比较!C23*100</f>
        <v>18.467529118281274</v>
      </c>
      <c r="F26" s="40">
        <v>18352.701399999998</v>
      </c>
      <c r="G26" s="41">
        <f>(F26-[2]与16年同期销量比较!D23)/[2]与16年同期销量比较!D23*100</f>
        <v>3.2373331080859296</v>
      </c>
      <c r="H26" s="40">
        <v>50475.452200000007</v>
      </c>
      <c r="I26" s="41">
        <f>(H26-[2]与16年同期销量比较!E23)/[2]与16年同期销量比较!E23*100</f>
        <v>-3.1375895598182795</v>
      </c>
      <c r="J26" s="42">
        <f t="shared" si="0"/>
        <v>75815.232199999999</v>
      </c>
      <c r="K26" s="41">
        <f>(J26-[2]与16年同期销量比较!F23)/[2]与16年同期销量比较!F23*100</f>
        <v>20.538087944484968</v>
      </c>
      <c r="L26" s="42">
        <f t="shared" si="1"/>
        <v>189296.50839999999</v>
      </c>
      <c r="M26" s="41">
        <f>(L26-[2]与16年同期销量比较!I23)/[2]与16年同期销量比较!I23*100</f>
        <v>11.817135347186289</v>
      </c>
    </row>
    <row r="27" spans="1:13">
      <c r="A27" s="12" t="s">
        <v>82</v>
      </c>
      <c r="B27" s="40">
        <v>14816.649299999999</v>
      </c>
      <c r="C27" s="41">
        <f>(B27-[2]与16年同期销量比较!B24)/[2]与16年同期销量比较!B24*100</f>
        <v>-5.2568184797378361</v>
      </c>
      <c r="D27" s="40">
        <v>40945.709000000003</v>
      </c>
      <c r="E27" s="41">
        <f>(D27-[2]与16年同期销量比较!C24)/[2]与16年同期销量比较!C24*100</f>
        <v>-5.6566352685772809</v>
      </c>
      <c r="F27" s="40">
        <v>7997.6275800000003</v>
      </c>
      <c r="G27" s="41">
        <f>(F27-[2]与16年同期销量比较!D24)/[2]与16年同期销量比较!D24*100</f>
        <v>-18.117520045995896</v>
      </c>
      <c r="H27" s="40">
        <v>31274.936499999996</v>
      </c>
      <c r="I27" s="41">
        <f>(H27-[2]与16年同期销量比较!E24)/[2]与16年同期销量比较!E24*100</f>
        <v>16.919343457632667</v>
      </c>
      <c r="J27" s="42">
        <f t="shared" si="0"/>
        <v>22814.276879999998</v>
      </c>
      <c r="K27" s="41">
        <f>(J27-[2]与16年同期销量比较!F24)/[2]与16年同期销量比较!F24*100</f>
        <v>-10.201056489106785</v>
      </c>
      <c r="L27" s="42">
        <f t="shared" si="1"/>
        <v>72220.645499999999</v>
      </c>
      <c r="M27" s="41">
        <f>(L27-[2]与16年同期销量比较!I24)/[2]与16年同期销量比较!I24*100</f>
        <v>2.9519084994058997</v>
      </c>
    </row>
    <row r="28" spans="1:13">
      <c r="A28" s="12" t="s">
        <v>83</v>
      </c>
      <c r="B28" s="40">
        <v>46661.993600000002</v>
      </c>
      <c r="C28" s="41">
        <f>(B28-[2]与16年同期销量比较!B25)/[2]与16年同期销量比较!B25*100</f>
        <v>15.251935747197564</v>
      </c>
      <c r="D28" s="40">
        <v>131594.0871</v>
      </c>
      <c r="E28" s="41">
        <f>(D28-[2]与16年同期销量比较!C25)/[2]与16年同期销量比较!C25*100</f>
        <v>15.952286045643199</v>
      </c>
      <c r="F28" s="40">
        <v>49101.075300000004</v>
      </c>
      <c r="G28" s="41">
        <f>(F28-[2]与16年同期销量比较!D25)/[2]与16年同期销量比较!D25*100</f>
        <v>49.126018274540804</v>
      </c>
      <c r="H28" s="40">
        <v>125099.6364</v>
      </c>
      <c r="I28" s="41">
        <f>(H28-[2]与16年同期销量比较!E25)/[2]与16年同期销量比较!E25*100</f>
        <v>54.672538170326035</v>
      </c>
      <c r="J28" s="42">
        <f t="shared" si="0"/>
        <v>95763.068900000013</v>
      </c>
      <c r="K28" s="41">
        <f>(J28-[2]与16年同期销量比较!F25)/[2]与16年同期销量比较!F25*100</f>
        <v>30.444569588152358</v>
      </c>
      <c r="L28" s="42">
        <f t="shared" si="1"/>
        <v>256693.72350000002</v>
      </c>
      <c r="M28" s="41">
        <f>(L28-[2]与16年同期销量比较!I25)/[2]与16年同期销量比较!I25*100</f>
        <v>32.06435773177202</v>
      </c>
    </row>
    <row r="29" spans="1:13">
      <c r="A29" s="12" t="s">
        <v>84</v>
      </c>
      <c r="B29" s="40">
        <v>88991.793099999995</v>
      </c>
      <c r="C29" s="41">
        <f>(B29-[2]与16年同期销量比较!B26)/[2]与16年同期销量比较!B26*100</f>
        <v>7.2863338482346736</v>
      </c>
      <c r="D29" s="40">
        <v>229339.83919999999</v>
      </c>
      <c r="E29" s="41">
        <f>(D29-[2]与16年同期销量比较!C26)/[2]与16年同期销量比较!C26*100</f>
        <v>9.6425563477053958E-2</v>
      </c>
      <c r="F29" s="40">
        <v>40025.694799999997</v>
      </c>
      <c r="G29" s="41">
        <f>(F29-[2]与16年同期销量比较!D26)/[2]与16年同期销量比较!D26*100</f>
        <v>-3.4966248744426172</v>
      </c>
      <c r="H29" s="40">
        <v>107372.7568</v>
      </c>
      <c r="I29" s="41">
        <f>(H29-[2]与16年同期销量比较!E26)/[2]与16年同期销量比较!E26*100</f>
        <v>-5.0985505345560505</v>
      </c>
      <c r="J29" s="42">
        <f t="shared" si="0"/>
        <v>129017.48789999999</v>
      </c>
      <c r="K29" s="41">
        <f>(J29-[2]与16年同期销量比较!F26)/[2]与16年同期销量比较!F26*100</f>
        <v>3.6918993991887459</v>
      </c>
      <c r="L29" s="42">
        <f t="shared" si="1"/>
        <v>336712.59600000002</v>
      </c>
      <c r="M29" s="41">
        <f>(L29-[2]与16年同期销量比较!I26)/[2]与16年同期销量比较!I26*100</f>
        <v>-1.620883129974271</v>
      </c>
    </row>
    <row r="30" spans="1:13">
      <c r="A30" s="12" t="s">
        <v>85</v>
      </c>
      <c r="B30" s="40">
        <v>24821.5736</v>
      </c>
      <c r="C30" s="41">
        <f>(B30-[2]与16年同期销量比较!B27)/[2]与16年同期销量比较!B27*100</f>
        <v>-0.77522496052447598</v>
      </c>
      <c r="D30" s="40">
        <v>64013.186999999998</v>
      </c>
      <c r="E30" s="41">
        <f>(D30-[2]与16年同期销量比较!C27)/[2]与16年同期销量比较!C27*100</f>
        <v>0.54193030581224144</v>
      </c>
      <c r="F30" s="40">
        <v>33337.149699999994</v>
      </c>
      <c r="G30" s="41">
        <f>(F30-[2]与16年同期销量比较!D27)/[2]与16年同期销量比较!D27*100</f>
        <v>14.823711434598213</v>
      </c>
      <c r="H30" s="40">
        <v>74529.306899999996</v>
      </c>
      <c r="I30" s="41">
        <f>(H30-[2]与16年同期销量比较!E27)/[2]与16年同期销量比较!E27*100</f>
        <v>6.4964188384980384</v>
      </c>
      <c r="J30" s="42">
        <f t="shared" si="0"/>
        <v>58158.723299999998</v>
      </c>
      <c r="K30" s="41">
        <f>(J30-[2]与16年同期销量比较!F27)/[2]与16年同期销量比较!F27*100</f>
        <v>7.6040329182097866</v>
      </c>
      <c r="L30" s="42">
        <f t="shared" si="1"/>
        <v>138542.4939</v>
      </c>
      <c r="M30" s="41">
        <f>(L30-[2]与16年同期销量比较!I27)/[2]与16年同期销量比较!I27*100</f>
        <v>3.6598440151244791</v>
      </c>
    </row>
    <row r="31" spans="1:13">
      <c r="A31" s="12" t="s">
        <v>86</v>
      </c>
      <c r="B31" s="40">
        <v>67062.761899999998</v>
      </c>
      <c r="C31" s="41">
        <f>(B31-[2]与16年同期销量比较!B28)/[2]与16年同期销量比较!B28*100</f>
        <v>4.5619988449696018</v>
      </c>
      <c r="D31" s="40">
        <v>176089.76439999999</v>
      </c>
      <c r="E31" s="41">
        <f>(D31-[2]与16年同期销量比较!C28)/[2]与16年同期销量比较!C28*100</f>
        <v>4.4668333526636728</v>
      </c>
      <c r="F31" s="40">
        <v>66715.520700000008</v>
      </c>
      <c r="G31" s="41">
        <f>(F31-[2]与16年同期销量比较!D28)/[2]与16年同期销量比较!D28*100</f>
        <v>9.7015424411425908</v>
      </c>
      <c r="H31" s="40">
        <v>163876.05249999999</v>
      </c>
      <c r="I31" s="41">
        <f>(H31-[2]与16年同期销量比较!E28)/[2]与16年同期销量比较!E28*100</f>
        <v>0.74213715343653219</v>
      </c>
      <c r="J31" s="42">
        <f t="shared" si="0"/>
        <v>133778.28260000001</v>
      </c>
      <c r="K31" s="41">
        <f>(J31-[2]与16年同期销量比较!F28)/[2]与16年同期销量比较!F28*100</f>
        <v>7.063463511013941</v>
      </c>
      <c r="L31" s="42">
        <f t="shared" si="1"/>
        <v>339965.81689999998</v>
      </c>
      <c r="M31" s="41">
        <f>(L31-[2]与16年同期销量比较!I28)/[2]与16年同期销量比较!I28*100</f>
        <v>2.6376111094529735</v>
      </c>
    </row>
    <row r="32" spans="1:13">
      <c r="A32" s="12" t="s">
        <v>87</v>
      </c>
      <c r="B32" s="40">
        <v>18734.2942</v>
      </c>
      <c r="C32" s="41">
        <f>(B32-[2]与16年同期销量比较!B29)/[2]与16年同期销量比较!B29*100</f>
        <v>79.747185437770696</v>
      </c>
      <c r="D32" s="40">
        <v>54884.732600000003</v>
      </c>
      <c r="E32" s="41">
        <f>(D32-[2]与16年同期销量比较!C29)/[2]与16年同期销量比较!C29*100</f>
        <v>92.02618650264678</v>
      </c>
      <c r="F32" s="40">
        <v>5760.3486000000003</v>
      </c>
      <c r="G32" s="41">
        <f>(F32-[2]与16年同期销量比较!D29)/[2]与16年同期销量比较!D29*100</f>
        <v>27.90525760491737</v>
      </c>
      <c r="H32" s="40">
        <v>14175.668299999999</v>
      </c>
      <c r="I32" s="41">
        <f>(H32-[2]与16年同期销量比较!E29)/[2]与16年同期销量比较!E29*100</f>
        <v>30.808034791026863</v>
      </c>
      <c r="J32" s="42">
        <f t="shared" si="0"/>
        <v>24494.642800000001</v>
      </c>
      <c r="K32" s="41">
        <f>(J32-[2]与16年同期销量比较!F29)/[2]与16年同期销量比较!F29*100</f>
        <v>64.105171463161099</v>
      </c>
      <c r="L32" s="42">
        <f t="shared" si="1"/>
        <v>69060.400900000008</v>
      </c>
      <c r="M32" s="41">
        <f>(L32-[2]与16年同期销量比较!I29)/[2]与16年同期销量比较!I29*100</f>
        <v>75.196159196847447</v>
      </c>
    </row>
    <row r="33" spans="1:13">
      <c r="A33" s="12" t="s">
        <v>88</v>
      </c>
      <c r="B33" s="40">
        <v>80159.979000000007</v>
      </c>
      <c r="C33" s="41">
        <f>(B33-[2]与16年同期销量比较!B30)/[2]与16年同期销量比较!B30*100</f>
        <v>3.50590045766769</v>
      </c>
      <c r="D33" s="40">
        <v>206929.61309999999</v>
      </c>
      <c r="E33" s="41">
        <f>(D33-[2]与16年同期销量比较!C30)/[2]与16年同期销量比较!C30*100</f>
        <v>2.2740957315596697</v>
      </c>
      <c r="F33" s="40">
        <v>55428.655400000003</v>
      </c>
      <c r="G33" s="41">
        <f>(F33-[2]与16年同期销量比较!D30)/[2]与16年同期销量比较!D30*100</f>
        <v>37.641357384501255</v>
      </c>
      <c r="H33" s="40">
        <v>111811.49340000001</v>
      </c>
      <c r="I33" s="41">
        <f>(H33-[2]与16年同期销量比较!E30)/[2]与16年同期销量比较!E30*100</f>
        <v>-0.57600324435348615</v>
      </c>
      <c r="J33" s="42">
        <f t="shared" si="0"/>
        <v>135588.63440000001</v>
      </c>
      <c r="K33" s="41">
        <f>(J33-[2]与16年同期销量比较!F30)/[2]与16年同期销量比较!F30*100</f>
        <v>15.183635354354402</v>
      </c>
      <c r="L33" s="42">
        <f t="shared" si="1"/>
        <v>318741.10649999999</v>
      </c>
      <c r="M33" s="41">
        <f>(L33-[2]与16年同期销量比较!I30)/[2]与16年同期销量比较!I30*100</f>
        <v>1.2558856947374535</v>
      </c>
    </row>
    <row r="34" spans="1:13">
      <c r="A34" s="12" t="s">
        <v>89</v>
      </c>
      <c r="B34" s="40">
        <v>60381.085700000003</v>
      </c>
      <c r="C34" s="41">
        <f>(B34-[2]与16年同期销量比较!B31)/[2]与16年同期销量比较!B31*100</f>
        <v>65.348310166821349</v>
      </c>
      <c r="D34" s="40">
        <v>121376.2404</v>
      </c>
      <c r="E34" s="41">
        <f>(D34-[2]与16年同期销量比较!C31)/[2]与16年同期销量比较!C31*100</f>
        <v>22.177984552431514</v>
      </c>
      <c r="F34" s="40">
        <v>23760.246899999995</v>
      </c>
      <c r="G34" s="41">
        <f>(F34-[2]与16年同期销量比较!D31)/[2]与16年同期销量比较!D31*100</f>
        <v>4.5634657313238849</v>
      </c>
      <c r="H34" s="40">
        <v>63986.300800000005</v>
      </c>
      <c r="I34" s="41">
        <f>(H34-[2]与16年同期销量比较!E31)/[2]与16年同期销量比较!E31*100</f>
        <v>15.451975479729473</v>
      </c>
      <c r="J34" s="42">
        <f t="shared" si="0"/>
        <v>84141.332599999994</v>
      </c>
      <c r="K34" s="41">
        <f>(J34-[2]与16年同期销量比较!F31)/[2]与16年同期销量比较!F31*100</f>
        <v>42.032770971974173</v>
      </c>
      <c r="L34" s="42">
        <f t="shared" si="1"/>
        <v>185362.54120000001</v>
      </c>
      <c r="M34" s="41">
        <f>(L34-[2]与16年同期销量比较!I31)/[2]与16年同期销量比较!I31*100</f>
        <v>19.769372348169469</v>
      </c>
    </row>
    <row r="35" spans="1:13">
      <c r="A35" s="12" t="s">
        <v>90</v>
      </c>
      <c r="B35" s="40">
        <v>13836.399799999999</v>
      </c>
      <c r="C35" s="41">
        <f>(B35-[2]与16年同期销量比较!B32)/[2]与16年同期销量比较!B32*100</f>
        <v>14.618391263540959</v>
      </c>
      <c r="D35" s="40">
        <v>33759.402399999999</v>
      </c>
      <c r="E35" s="41">
        <f>(D35-[2]与16年同期销量比较!C32)/[2]与16年同期销量比较!C32*100</f>
        <v>6.5934804429391178</v>
      </c>
      <c r="F35" s="40">
        <v>7495.7842000000001</v>
      </c>
      <c r="G35" s="41">
        <f>(F35-[2]与16年同期销量比较!D32)/[2]与16年同期销量比较!D32*100</f>
        <v>67.216483272761721</v>
      </c>
      <c r="H35" s="40">
        <v>15865.3681</v>
      </c>
      <c r="I35" s="41">
        <f>(H35-[2]与16年同期销量比较!E32)/[2]与16年同期销量比较!E32*100</f>
        <v>39.30347542736682</v>
      </c>
      <c r="J35" s="42">
        <f t="shared" si="0"/>
        <v>21332.184000000001</v>
      </c>
      <c r="K35" s="41">
        <f>(J35-[2]与16年同期销量比较!F32)/[2]与16年同期销量比较!F32*100</f>
        <v>28.861170055855762</v>
      </c>
      <c r="L35" s="42">
        <f t="shared" si="1"/>
        <v>49624.770499999999</v>
      </c>
      <c r="M35" s="41">
        <f>(L35-[2]与16年同期销量比较!I32)/[2]与16年同期销量比较!I32*100</f>
        <v>15.244997110838096</v>
      </c>
    </row>
    <row r="36" spans="1:13">
      <c r="A36" s="12" t="s">
        <v>91</v>
      </c>
      <c r="B36" s="40">
        <v>16774.296399999999</v>
      </c>
      <c r="C36" s="41">
        <f>(B36-[2]与16年同期销量比较!B33)/[2]与16年同期销量比较!B33*100</f>
        <v>11.241362433923829</v>
      </c>
      <c r="D36" s="40">
        <v>42942.828200000004</v>
      </c>
      <c r="E36" s="41">
        <f>(D36-[2]与16年同期销量比较!C33)/[2]与16年同期销量比较!C33*100</f>
        <v>11.357794130269674</v>
      </c>
      <c r="F36" s="40">
        <v>10432.471</v>
      </c>
      <c r="G36" s="41">
        <f>(F36-[2]与16年同期销量比较!D33)/[2]与16年同期销量比较!D33*100</f>
        <v>18.569340014453392</v>
      </c>
      <c r="H36" s="40">
        <v>25309.654999999999</v>
      </c>
      <c r="I36" s="41">
        <f>(H36-[2]与16年同期销量比较!E33)/[2]与16年同期销量比较!E33*100</f>
        <v>19.084428043975553</v>
      </c>
      <c r="J36" s="42">
        <f t="shared" si="0"/>
        <v>27206.767399999997</v>
      </c>
      <c r="K36" s="41">
        <f>(J36-[2]与16年同期销量比较!F33)/[2]与16年同期销量比较!F33*100</f>
        <v>13.941614715199318</v>
      </c>
      <c r="L36" s="42">
        <f t="shared" si="1"/>
        <v>68252.483200000002</v>
      </c>
      <c r="M36" s="41">
        <f>(L36-[2]与16年同期销量比较!I33)/[2]与16年同期销量比较!I33*100</f>
        <v>14.103163699464602</v>
      </c>
    </row>
    <row r="37" spans="1:13">
      <c r="A37" s="12" t="s">
        <v>92</v>
      </c>
      <c r="B37" s="40">
        <v>44008.154300000002</v>
      </c>
      <c r="C37" s="41">
        <f>(B37-[2]与16年同期销量比较!B34)/[2]与16年同期销量比较!B34*100</f>
        <v>16.506414342882614</v>
      </c>
      <c r="D37" s="40">
        <v>126397.61</v>
      </c>
      <c r="E37" s="41">
        <f>(D37-[2]与16年同期销量比较!C34)/[2]与16年同期销量比较!C34*100</f>
        <v>16.49316322429312</v>
      </c>
      <c r="F37" s="40">
        <v>25870.991599999998</v>
      </c>
      <c r="G37" s="41">
        <f>(F37-[2]与16年同期销量比较!D34)/[2]与16年同期销量比较!D34*100</f>
        <v>18.148763411876701</v>
      </c>
      <c r="H37" s="40">
        <v>66479.696700000015</v>
      </c>
      <c r="I37" s="41">
        <f>(H37-[2]与16年同期销量比较!E34)/[2]与16年同期销量比较!E34*100</f>
        <v>5.6020923377312428</v>
      </c>
      <c r="J37" s="42">
        <f t="shared" si="0"/>
        <v>69879.145900000003</v>
      </c>
      <c r="K37" s="41">
        <f>(J37-[2]与16年同期销量比较!F34)/[2]与16年同期销量比较!F34*100</f>
        <v>17.109102179082974</v>
      </c>
      <c r="L37" s="42">
        <f t="shared" si="1"/>
        <v>192877.30670000002</v>
      </c>
      <c r="M37" s="41">
        <f>(L37-[2]与16年同期销量比较!I34)/[2]与16年同期销量比较!I34*100</f>
        <v>12.49430066070404</v>
      </c>
    </row>
    <row r="38" spans="1:13">
      <c r="A38" s="12" t="s">
        <v>93</v>
      </c>
      <c r="B38" s="40">
        <f>SUM(B7:B37)</f>
        <v>1983033.5110000002</v>
      </c>
      <c r="C38" s="41">
        <f>(B38-[2]与16年同期销量比较!B35)/[2]与16年同期销量比较!B35*100</f>
        <v>3.7559750829344636</v>
      </c>
      <c r="D38" s="40">
        <f>SUM(D7:D37)</f>
        <v>5133817.3544000005</v>
      </c>
      <c r="E38" s="41">
        <f>(D38-[2]与16年同期销量比较!C35)/[2]与16年同期销量比较!C35*100</f>
        <v>3.54579691497859</v>
      </c>
      <c r="F38" s="40">
        <f>SUM(F7:F37)</f>
        <v>1810250.6894029996</v>
      </c>
      <c r="G38" s="41">
        <f>(F38-[2]与16年同期销量比较!D35)/[2]与16年同期销量比较!D35*100</f>
        <v>9.2122127101314586</v>
      </c>
      <c r="H38" s="40">
        <f>SUM(H7:H37)</f>
        <v>4390948.1979940012</v>
      </c>
      <c r="I38" s="41">
        <f>(H38-[2]与16年同期销量比较!E35)/[2]与16年同期销量比较!E35*100</f>
        <v>6.5673497968905981</v>
      </c>
      <c r="J38" s="42">
        <f t="shared" si="0"/>
        <v>3793284.2004029998</v>
      </c>
      <c r="K38" s="41">
        <f>(J38-[2]与16年同期销量比较!F35)/[2]与16年同期销量比较!F35*100</f>
        <v>6.2901610066743681</v>
      </c>
      <c r="L38" s="42">
        <f t="shared" si="1"/>
        <v>9524765.5523940027</v>
      </c>
      <c r="M38" s="41">
        <f>(L38-[2]与16年同期销量比较!I35)/[2]与16年同期销量比较!I35*100</f>
        <v>4.9171731961543879</v>
      </c>
    </row>
  </sheetData>
  <mergeCells count="18">
    <mergeCell ref="J4:K4"/>
    <mergeCell ref="L4:M4"/>
    <mergeCell ref="B5:B6"/>
    <mergeCell ref="D5:D6"/>
    <mergeCell ref="F5:F6"/>
    <mergeCell ref="H5:H6"/>
    <mergeCell ref="J5:J6"/>
    <mergeCell ref="L5:L6"/>
    <mergeCell ref="A1:M1"/>
    <mergeCell ref="L2:M2"/>
    <mergeCell ref="A3:A6"/>
    <mergeCell ref="B3:E3"/>
    <mergeCell ref="F3:I3"/>
    <mergeCell ref="J3:M3"/>
    <mergeCell ref="B4:C4"/>
    <mergeCell ref="D4:E4"/>
    <mergeCell ref="F4:G4"/>
    <mergeCell ref="H4:I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2017-04-14T02:54:25Z</dcterms:modified>
</cp:coreProperties>
</file>