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80" windowHeight="9000" tabRatio="809" firstSheet="3" activeTab="6"/>
  </bookViews>
  <sheets>
    <sheet name="Macro1" sheetId="1" state="veryHidden" r:id="rId1"/>
    <sheet name="表1 总表" sheetId="2" r:id="rId2"/>
    <sheet name="表2 分省总表" sheetId="3" r:id="rId3"/>
    <sheet name="表3 探、采矿权绿灯" sheetId="4" r:id="rId4"/>
    <sheet name="表4 探矿权黄灯" sheetId="5" r:id="rId5"/>
    <sheet name="表5 采矿权黄灯" sheetId="6" r:id="rId6"/>
    <sheet name="表6 红灯总表" sheetId="7" r:id="rId7"/>
    <sheet name="表7 探矿权红灯" sheetId="8" r:id="rId8"/>
    <sheet name="表8 采矿权红灯" sheetId="9" r:id="rId9"/>
    <sheet name="表9 修改总表" sheetId="10" r:id="rId10"/>
    <sheet name="表10 业务数据修改探矿权" sheetId="11" r:id="rId11"/>
    <sheet name="表11 业务数据修改采矿权" sheetId="12" r:id="rId12"/>
  </sheets>
  <definedNames>
    <definedName name="_xlnm.Print_Titles" localSheetId="11">'表11 业务数据修改采矿权'!$4:$5</definedName>
    <definedName name="_xlnm.Print_Titles" localSheetId="2">'表2 分省总表'!$3:$3</definedName>
    <definedName name="_xlnm.Print_Titles" localSheetId="3">'表3 探、采矿权绿灯'!$3:$4</definedName>
    <definedName name="_xlnm.Print_Titles" localSheetId="5">'表5 采矿权黄灯'!$3:$5</definedName>
    <definedName name="_xlnm.Print_Titles" localSheetId="8">'表8 采矿权红灯'!$4:$5</definedName>
  </definedNames>
  <calcPr fullCalcOnLoad="1"/>
</workbook>
</file>

<file path=xl/sharedStrings.xml><?xml version="1.0" encoding="utf-8"?>
<sst xmlns="http://schemas.openxmlformats.org/spreadsheetml/2006/main" count="784" uniqueCount="288">
  <si>
    <r>
      <rPr>
        <b/>
        <sz val="16"/>
        <rFont val="宋体"/>
        <family val="0"/>
      </rPr>
      <t>配号申请总体情况</t>
    </r>
  </si>
  <si>
    <r>
      <rPr>
        <b/>
        <sz val="12"/>
        <rFont val="仿宋_GB2312"/>
        <family val="3"/>
      </rPr>
      <t>类型</t>
    </r>
  </si>
  <si>
    <r>
      <rPr>
        <b/>
        <sz val="12"/>
        <rFont val="仿宋_GB2312"/>
        <family val="3"/>
      </rPr>
      <t>申请项目
总数（个）</t>
    </r>
  </si>
  <si>
    <r>
      <rPr>
        <b/>
        <sz val="12"/>
        <rFont val="仿宋_GB2312"/>
        <family val="3"/>
      </rPr>
      <t>配号成功情况</t>
    </r>
  </si>
  <si>
    <r>
      <rPr>
        <b/>
        <sz val="12"/>
        <rFont val="仿宋_GB2312"/>
        <family val="3"/>
      </rPr>
      <t>配号不成功情况</t>
    </r>
  </si>
  <si>
    <r>
      <rPr>
        <b/>
        <sz val="12"/>
        <rFont val="仿宋_GB2312"/>
        <family val="3"/>
      </rPr>
      <t>项目数
小计
（个）</t>
    </r>
  </si>
  <si>
    <r>
      <rPr>
        <b/>
        <sz val="12"/>
        <rFont val="仿宋_GB2312"/>
        <family val="3"/>
      </rPr>
      <t>成功率</t>
    </r>
  </si>
  <si>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开绿灯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配号成功</t>
    </r>
  </si>
  <si>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亮黄灯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后配号成功</t>
    </r>
  </si>
  <si>
    <r>
      <rPr>
        <b/>
        <sz val="12"/>
        <rFont val="仿宋_GB2312"/>
        <family val="3"/>
      </rPr>
      <t>被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划红线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项目数（个）</t>
    </r>
  </si>
  <si>
    <r>
      <rPr>
        <b/>
        <sz val="12"/>
        <rFont val="仿宋_GB2312"/>
        <family val="3"/>
      </rPr>
      <t>不成功率</t>
    </r>
  </si>
  <si>
    <r>
      <rPr>
        <b/>
        <sz val="12"/>
        <rFont val="仿宋_GB2312"/>
        <family val="3"/>
      </rPr>
      <t>项目数（个）</t>
    </r>
  </si>
  <si>
    <r>
      <rPr>
        <b/>
        <sz val="12"/>
        <rFont val="仿宋_GB2312"/>
        <family val="3"/>
      </rPr>
      <t>占配号成功数比例</t>
    </r>
  </si>
  <si>
    <r>
      <rPr>
        <b/>
        <sz val="12"/>
        <rFont val="仿宋_GB2312"/>
        <family val="3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</si>
  <si>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r>
      <rPr>
        <b/>
        <sz val="12"/>
        <rFont val="仿宋_GB2312"/>
        <family val="3"/>
      </rPr>
      <t>探矿权</t>
    </r>
  </si>
  <si>
    <r>
      <rPr>
        <b/>
        <sz val="12"/>
        <rFont val="仿宋_GB2312"/>
        <family val="3"/>
      </rPr>
      <t>采矿权</t>
    </r>
  </si>
  <si>
    <r>
      <rPr>
        <b/>
        <sz val="12"/>
        <rFont val="仿宋_GB2312"/>
        <family val="3"/>
      </rPr>
      <t>其中，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省级</t>
    </r>
  </si>
  <si>
    <r>
      <rPr>
        <b/>
        <sz val="12"/>
        <rFont val="仿宋_GB2312"/>
        <family val="3"/>
      </rPr>
      <t>市县级</t>
    </r>
  </si>
  <si>
    <t>各省（区、市）配号申请总体情况</t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</si>
  <si>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</si>
  <si>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发证机关</t>
    </r>
  </si>
  <si>
    <r>
      <rPr>
        <b/>
        <sz val="12"/>
        <rFont val="仿宋_GB2312"/>
        <family val="3"/>
      </rPr>
      <t>探矿权申请项目数</t>
    </r>
  </si>
  <si>
    <r>
      <rPr>
        <b/>
        <sz val="12"/>
        <rFont val="仿宋_GB2312"/>
        <family val="3"/>
      </rPr>
      <t>配号成功项目数</t>
    </r>
  </si>
  <si>
    <r>
      <rPr>
        <b/>
        <sz val="12"/>
        <rFont val="仿宋_GB2312"/>
        <family val="3"/>
      </rPr>
      <t>采矿权申请项目数</t>
    </r>
  </si>
  <si>
    <r>
      <rPr>
        <b/>
        <sz val="12"/>
        <rFont val="仿宋_GB2312"/>
        <family val="3"/>
      </rPr>
      <t>合计</t>
    </r>
  </si>
  <si>
    <r>
      <rPr>
        <b/>
        <sz val="12"/>
        <rFont val="仿宋_GB2312"/>
        <family val="3"/>
      </rPr>
      <t>省级</t>
    </r>
  </si>
  <si>
    <r>
      <rPr>
        <b/>
        <sz val="12"/>
        <rFont val="仿宋_GB2312"/>
        <family val="3"/>
      </rPr>
      <t>北京</t>
    </r>
  </si>
  <si>
    <r>
      <rPr>
        <b/>
        <sz val="12"/>
        <rFont val="仿宋_GB2312"/>
        <family val="3"/>
      </rPr>
      <t>天津</t>
    </r>
  </si>
  <si>
    <r>
      <rPr>
        <b/>
        <sz val="12"/>
        <rFont val="仿宋_GB2312"/>
        <family val="3"/>
      </rPr>
      <t>河北</t>
    </r>
  </si>
  <si>
    <r>
      <rPr>
        <b/>
        <sz val="12"/>
        <rFont val="仿宋_GB2312"/>
        <family val="3"/>
      </rPr>
      <t>山西</t>
    </r>
  </si>
  <si>
    <r>
      <rPr>
        <b/>
        <sz val="12"/>
        <rFont val="仿宋_GB2312"/>
        <family val="3"/>
      </rPr>
      <t>内蒙古</t>
    </r>
  </si>
  <si>
    <r>
      <rPr>
        <b/>
        <sz val="12"/>
        <rFont val="仿宋_GB2312"/>
        <family val="3"/>
      </rPr>
      <t>辽宁</t>
    </r>
  </si>
  <si>
    <r>
      <rPr>
        <b/>
        <sz val="12"/>
        <rFont val="仿宋_GB2312"/>
        <family val="3"/>
      </rPr>
      <t>吉林</t>
    </r>
  </si>
  <si>
    <r>
      <rPr>
        <b/>
        <sz val="12"/>
        <rFont val="仿宋_GB2312"/>
        <family val="3"/>
      </rPr>
      <t>黑龙江</t>
    </r>
  </si>
  <si>
    <r>
      <rPr>
        <b/>
        <sz val="12"/>
        <rFont val="仿宋_GB2312"/>
        <family val="3"/>
      </rPr>
      <t>上海</t>
    </r>
  </si>
  <si>
    <r>
      <rPr>
        <b/>
        <sz val="12"/>
        <rFont val="仿宋_GB2312"/>
        <family val="3"/>
      </rPr>
      <t>江苏</t>
    </r>
  </si>
  <si>
    <r>
      <rPr>
        <b/>
        <sz val="12"/>
        <rFont val="仿宋_GB2312"/>
        <family val="3"/>
      </rPr>
      <t>浙江</t>
    </r>
  </si>
  <si>
    <r>
      <rPr>
        <b/>
        <sz val="12"/>
        <rFont val="仿宋_GB2312"/>
        <family val="3"/>
      </rPr>
      <t>安徽</t>
    </r>
  </si>
  <si>
    <r>
      <rPr>
        <b/>
        <sz val="12"/>
        <rFont val="仿宋_GB2312"/>
        <family val="3"/>
      </rPr>
      <t>福建</t>
    </r>
  </si>
  <si>
    <r>
      <rPr>
        <b/>
        <sz val="12"/>
        <rFont val="仿宋_GB2312"/>
        <family val="3"/>
      </rPr>
      <t>江西</t>
    </r>
  </si>
  <si>
    <r>
      <rPr>
        <b/>
        <sz val="12"/>
        <rFont val="仿宋_GB2312"/>
        <family val="3"/>
      </rPr>
      <t>山东</t>
    </r>
  </si>
  <si>
    <r>
      <rPr>
        <b/>
        <sz val="12"/>
        <rFont val="仿宋_GB2312"/>
        <family val="3"/>
      </rPr>
      <t>河南</t>
    </r>
  </si>
  <si>
    <r>
      <rPr>
        <b/>
        <sz val="12"/>
        <rFont val="仿宋_GB2312"/>
        <family val="3"/>
      </rPr>
      <t>湖北</t>
    </r>
  </si>
  <si>
    <r>
      <rPr>
        <b/>
        <sz val="12"/>
        <rFont val="仿宋_GB2312"/>
        <family val="3"/>
      </rPr>
      <t>湖南</t>
    </r>
  </si>
  <si>
    <r>
      <rPr>
        <b/>
        <sz val="12"/>
        <rFont val="仿宋_GB2312"/>
        <family val="3"/>
      </rPr>
      <t>广东</t>
    </r>
  </si>
  <si>
    <r>
      <rPr>
        <b/>
        <sz val="12"/>
        <rFont val="仿宋_GB2312"/>
        <family val="3"/>
      </rPr>
      <t>广西</t>
    </r>
  </si>
  <si>
    <r>
      <rPr>
        <b/>
        <sz val="12"/>
        <rFont val="仿宋_GB2312"/>
        <family val="3"/>
      </rPr>
      <t>海南</t>
    </r>
  </si>
  <si>
    <r>
      <rPr>
        <b/>
        <sz val="12"/>
        <rFont val="仿宋_GB2312"/>
        <family val="3"/>
      </rPr>
      <t>重庆</t>
    </r>
  </si>
  <si>
    <r>
      <rPr>
        <b/>
        <sz val="12"/>
        <rFont val="仿宋_GB2312"/>
        <family val="3"/>
      </rPr>
      <t>四川</t>
    </r>
  </si>
  <si>
    <r>
      <rPr>
        <b/>
        <sz val="12"/>
        <rFont val="仿宋_GB2312"/>
        <family val="3"/>
      </rPr>
      <t>贵州</t>
    </r>
  </si>
  <si>
    <r>
      <rPr>
        <b/>
        <sz val="12"/>
        <rFont val="仿宋_GB2312"/>
        <family val="3"/>
      </rPr>
      <t>云南</t>
    </r>
  </si>
  <si>
    <r>
      <rPr>
        <b/>
        <sz val="12"/>
        <rFont val="仿宋_GB2312"/>
        <family val="3"/>
      </rPr>
      <t>西藏</t>
    </r>
  </si>
  <si>
    <r>
      <rPr>
        <b/>
        <sz val="12"/>
        <rFont val="仿宋_GB2312"/>
        <family val="3"/>
      </rPr>
      <t>陕西</t>
    </r>
  </si>
  <si>
    <r>
      <rPr>
        <b/>
        <sz val="12"/>
        <rFont val="仿宋_GB2312"/>
        <family val="3"/>
      </rPr>
      <t>甘肃</t>
    </r>
  </si>
  <si>
    <r>
      <rPr>
        <b/>
        <sz val="12"/>
        <rFont val="仿宋_GB2312"/>
        <family val="3"/>
      </rPr>
      <t>青海</t>
    </r>
  </si>
  <si>
    <r>
      <rPr>
        <b/>
        <sz val="12"/>
        <rFont val="仿宋_GB2312"/>
        <family val="3"/>
      </rPr>
      <t>宁夏</t>
    </r>
  </si>
  <si>
    <r>
      <rPr>
        <b/>
        <sz val="12"/>
        <rFont val="仿宋_GB2312"/>
        <family val="3"/>
      </rPr>
      <t>新疆</t>
    </r>
  </si>
  <si>
    <r>
      <rPr>
        <b/>
        <sz val="12"/>
        <rFont val="宋体"/>
        <family val="0"/>
      </rPr>
      <t>各省（区、市）探矿权、采矿权配号申请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开绿灯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通过情况</t>
    </r>
  </si>
  <si>
    <r>
      <rPr>
        <b/>
        <sz val="12"/>
        <rFont val="仿宋_GB2312"/>
        <family val="3"/>
      </rPr>
      <t>发证
机关</t>
    </r>
  </si>
  <si>
    <r>
      <rPr>
        <b/>
        <sz val="12"/>
        <rFont val="仿宋_GB2312"/>
        <family val="3"/>
      </rPr>
      <t>总申请数</t>
    </r>
  </si>
  <si>
    <r>
      <rPr>
        <b/>
        <sz val="12"/>
        <rFont val="仿宋_GB2312"/>
        <family val="3"/>
      </rPr>
      <t>开绿灯</t>
    </r>
  </si>
  <si>
    <r>
      <rPr>
        <b/>
        <sz val="12"/>
        <rFont val="宋体"/>
        <family val="0"/>
      </rPr>
      <t>各省（区、市）探矿权项目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亮黄灯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配号情况表</t>
    </r>
  </si>
  <si>
    <r>
      <rPr>
        <b/>
        <sz val="12"/>
        <rFont val="仿宋_GB2312"/>
        <family val="3"/>
      </rPr>
      <t>亮黄灯
次数</t>
    </r>
  </si>
  <si>
    <r>
      <rPr>
        <b/>
        <sz val="12"/>
        <rFont val="仿宋_GB2312"/>
        <family val="3"/>
      </rPr>
      <t>占亮黄灯总次数比例</t>
    </r>
  </si>
  <si>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亮黄灯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具体情况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</si>
  <si>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：
审批权限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</si>
  <si>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
出让方式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</si>
  <si>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：
产业调控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</si>
  <si>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：
设置区划</t>
    </r>
  </si>
  <si>
    <r>
      <rPr>
        <b/>
        <sz val="12"/>
        <rFont val="仿宋_GB2312"/>
        <family val="3"/>
      </rPr>
      <t>次数</t>
    </r>
  </si>
  <si>
    <r>
      <rPr>
        <b/>
        <sz val="12"/>
        <rFont val="仿宋_GB2312"/>
        <family val="3"/>
      </rPr>
      <t>占本类总次数比例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</si>
  <si>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计</t>
    </r>
  </si>
  <si>
    <r>
      <rPr>
        <sz val="12"/>
        <rFont val="仿宋_GB2312"/>
        <family val="3"/>
      </rPr>
      <t>北京</t>
    </r>
  </si>
  <si>
    <r>
      <rPr>
        <sz val="12"/>
        <rFont val="仿宋_GB2312"/>
        <family val="3"/>
      </rPr>
      <t>天津</t>
    </r>
  </si>
  <si>
    <r>
      <rPr>
        <sz val="12"/>
        <rFont val="仿宋_GB2312"/>
        <family val="3"/>
      </rPr>
      <t>河北</t>
    </r>
  </si>
  <si>
    <r>
      <rPr>
        <sz val="12"/>
        <rFont val="仿宋_GB2312"/>
        <family val="3"/>
      </rPr>
      <t>山西</t>
    </r>
  </si>
  <si>
    <r>
      <rPr>
        <sz val="12"/>
        <rFont val="仿宋_GB2312"/>
        <family val="3"/>
      </rPr>
      <t>内蒙古</t>
    </r>
  </si>
  <si>
    <r>
      <rPr>
        <sz val="12"/>
        <rFont val="仿宋_GB2312"/>
        <family val="3"/>
      </rPr>
      <t>辽宁</t>
    </r>
  </si>
  <si>
    <r>
      <rPr>
        <sz val="12"/>
        <rFont val="仿宋_GB2312"/>
        <family val="3"/>
      </rPr>
      <t>吉林</t>
    </r>
  </si>
  <si>
    <r>
      <rPr>
        <sz val="12"/>
        <rFont val="仿宋_GB2312"/>
        <family val="3"/>
      </rPr>
      <t>黑龙江</t>
    </r>
  </si>
  <si>
    <r>
      <rPr>
        <sz val="12"/>
        <rFont val="仿宋_GB2312"/>
        <family val="3"/>
      </rPr>
      <t>上海</t>
    </r>
  </si>
  <si>
    <r>
      <rPr>
        <sz val="12"/>
        <rFont val="仿宋_GB2312"/>
        <family val="3"/>
      </rPr>
      <t>江苏</t>
    </r>
  </si>
  <si>
    <r>
      <rPr>
        <sz val="12"/>
        <rFont val="仿宋_GB2312"/>
        <family val="3"/>
      </rPr>
      <t>浙江</t>
    </r>
  </si>
  <si>
    <r>
      <rPr>
        <sz val="12"/>
        <rFont val="仿宋_GB2312"/>
        <family val="3"/>
      </rPr>
      <t>安徽</t>
    </r>
  </si>
  <si>
    <r>
      <rPr>
        <sz val="12"/>
        <rFont val="仿宋_GB2312"/>
        <family val="3"/>
      </rPr>
      <t>福建</t>
    </r>
  </si>
  <si>
    <r>
      <rPr>
        <sz val="12"/>
        <rFont val="仿宋_GB2312"/>
        <family val="3"/>
      </rPr>
      <t>江西</t>
    </r>
  </si>
  <si>
    <r>
      <rPr>
        <sz val="12"/>
        <rFont val="仿宋_GB2312"/>
        <family val="3"/>
      </rPr>
      <t>山东</t>
    </r>
  </si>
  <si>
    <r>
      <rPr>
        <sz val="12"/>
        <rFont val="仿宋_GB2312"/>
        <family val="3"/>
      </rPr>
      <t>河南</t>
    </r>
  </si>
  <si>
    <r>
      <rPr>
        <sz val="12"/>
        <rFont val="仿宋_GB2312"/>
        <family val="3"/>
      </rPr>
      <t>湖北</t>
    </r>
  </si>
  <si>
    <r>
      <rPr>
        <sz val="12"/>
        <rFont val="仿宋_GB2312"/>
        <family val="3"/>
      </rPr>
      <t>湖南</t>
    </r>
  </si>
  <si>
    <r>
      <rPr>
        <sz val="12"/>
        <rFont val="仿宋_GB2312"/>
        <family val="3"/>
      </rPr>
      <t>广东</t>
    </r>
  </si>
  <si>
    <r>
      <rPr>
        <sz val="12"/>
        <rFont val="仿宋_GB2312"/>
        <family val="3"/>
      </rPr>
      <t>广西</t>
    </r>
  </si>
  <si>
    <r>
      <rPr>
        <sz val="12"/>
        <rFont val="仿宋_GB2312"/>
        <family val="3"/>
      </rPr>
      <t>海南</t>
    </r>
  </si>
  <si>
    <r>
      <rPr>
        <sz val="12"/>
        <rFont val="仿宋_GB2312"/>
        <family val="3"/>
      </rPr>
      <t>重庆</t>
    </r>
  </si>
  <si>
    <r>
      <rPr>
        <sz val="12"/>
        <rFont val="仿宋_GB2312"/>
        <family val="3"/>
      </rPr>
      <t>四川</t>
    </r>
  </si>
  <si>
    <r>
      <rPr>
        <sz val="12"/>
        <rFont val="仿宋_GB2312"/>
        <family val="3"/>
      </rPr>
      <t>贵州</t>
    </r>
  </si>
  <si>
    <r>
      <rPr>
        <sz val="12"/>
        <rFont val="仿宋_GB2312"/>
        <family val="3"/>
      </rPr>
      <t>云南</t>
    </r>
  </si>
  <si>
    <r>
      <rPr>
        <sz val="12"/>
        <rFont val="仿宋_GB2312"/>
        <family val="3"/>
      </rPr>
      <t>西藏</t>
    </r>
  </si>
  <si>
    <r>
      <rPr>
        <sz val="12"/>
        <rFont val="仿宋_GB2312"/>
        <family val="3"/>
      </rPr>
      <t>陕西</t>
    </r>
  </si>
  <si>
    <r>
      <rPr>
        <sz val="12"/>
        <rFont val="仿宋_GB2312"/>
        <family val="3"/>
      </rPr>
      <t>甘肃</t>
    </r>
  </si>
  <si>
    <r>
      <rPr>
        <sz val="12"/>
        <rFont val="仿宋_GB2312"/>
        <family val="3"/>
      </rPr>
      <t>青海</t>
    </r>
  </si>
  <si>
    <r>
      <rPr>
        <sz val="12"/>
        <rFont val="仿宋_GB2312"/>
        <family val="3"/>
      </rPr>
      <t>宁夏</t>
    </r>
  </si>
  <si>
    <r>
      <rPr>
        <sz val="12"/>
        <rFont val="仿宋_GB2312"/>
        <family val="3"/>
      </rPr>
      <t>新疆</t>
    </r>
  </si>
  <si>
    <r>
      <rPr>
        <b/>
        <sz val="14"/>
        <rFont val="宋体"/>
        <family val="0"/>
      </rPr>
      <t>各省（区、市）采矿权项目</t>
    </r>
    <r>
      <rPr>
        <b/>
        <sz val="14"/>
        <rFont val="Times New Roman"/>
        <family val="1"/>
      </rPr>
      <t>“</t>
    </r>
    <r>
      <rPr>
        <b/>
        <sz val="14"/>
        <rFont val="宋体"/>
        <family val="0"/>
      </rPr>
      <t>亮黄灯</t>
    </r>
    <r>
      <rPr>
        <b/>
        <sz val="14"/>
        <rFont val="Times New Roman"/>
        <family val="1"/>
      </rPr>
      <t>”</t>
    </r>
    <r>
      <rPr>
        <b/>
        <sz val="14"/>
        <rFont val="宋体"/>
        <family val="0"/>
      </rPr>
      <t>配号情况</t>
    </r>
  </si>
  <si>
    <r>
      <rPr>
        <b/>
        <sz val="10"/>
        <rFont val="仿宋_GB2312"/>
        <family val="3"/>
      </rPr>
      <t>序号</t>
    </r>
  </si>
  <si>
    <r>
      <rPr>
        <b/>
        <sz val="10"/>
        <rFont val="仿宋_GB2312"/>
        <family val="3"/>
      </rPr>
      <t>发证机关</t>
    </r>
  </si>
  <si>
    <r>
      <rPr>
        <b/>
        <sz val="10"/>
        <rFont val="仿宋_GB2312"/>
        <family val="3"/>
      </rPr>
      <t>亮黄灯
次数</t>
    </r>
  </si>
  <si>
    <r>
      <rPr>
        <b/>
        <sz val="10"/>
        <rFont val="仿宋_GB2312"/>
        <family val="3"/>
      </rPr>
      <t xml:space="preserve">占全国比例
</t>
    </r>
  </si>
  <si>
    <r>
      <rPr>
        <b/>
        <sz val="10"/>
        <rFont val="Times New Roman"/>
        <family val="1"/>
      </rPr>
      <t>“</t>
    </r>
    <r>
      <rPr>
        <b/>
        <sz val="10"/>
        <rFont val="仿宋_GB2312"/>
        <family val="3"/>
      </rPr>
      <t>亮黄灯</t>
    </r>
    <r>
      <rPr>
        <b/>
        <sz val="10"/>
        <rFont val="Times New Roman"/>
        <family val="1"/>
      </rPr>
      <t>”</t>
    </r>
    <r>
      <rPr>
        <b/>
        <sz val="10"/>
        <rFont val="仿宋_GB2312"/>
        <family val="3"/>
      </rPr>
      <t>具体情况</t>
    </r>
  </si>
  <si>
    <r>
      <rPr>
        <b/>
        <sz val="10"/>
        <rFont val="仿宋_GB2312"/>
        <family val="3"/>
      </rPr>
      <t>情形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：
审批权限</t>
    </r>
  </si>
  <si>
    <r>
      <rPr>
        <b/>
        <sz val="10"/>
        <rFont val="仿宋_GB2312"/>
        <family val="3"/>
      </rPr>
      <t>情形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：
出让方式</t>
    </r>
  </si>
  <si>
    <r>
      <rPr>
        <b/>
        <sz val="10"/>
        <rFont val="仿宋_GB2312"/>
        <family val="3"/>
      </rPr>
      <t>情形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：
产业调控</t>
    </r>
  </si>
  <si>
    <r>
      <rPr>
        <b/>
        <sz val="10"/>
        <rFont val="仿宋_GB2312"/>
        <family val="3"/>
      </rPr>
      <t>情形</t>
    </r>
    <r>
      <rPr>
        <b/>
        <sz val="10"/>
        <rFont val="Times New Roman"/>
        <family val="1"/>
      </rPr>
      <t>4</t>
    </r>
    <r>
      <rPr>
        <b/>
        <sz val="10"/>
        <rFont val="仿宋_GB2312"/>
        <family val="3"/>
      </rPr>
      <t>：
设置方案</t>
    </r>
  </si>
  <si>
    <r>
      <rPr>
        <b/>
        <sz val="10"/>
        <rFont val="仿宋_GB2312"/>
        <family val="3"/>
      </rPr>
      <t>次数</t>
    </r>
  </si>
  <si>
    <r>
      <rPr>
        <b/>
        <sz val="10"/>
        <rFont val="仿宋_GB2312"/>
        <family val="3"/>
      </rPr>
      <t>占亮黄灯次数比例</t>
    </r>
  </si>
  <si>
    <r>
      <rPr>
        <b/>
        <sz val="10"/>
        <rFont val="仿宋_GB2312"/>
        <family val="3"/>
      </rPr>
      <t>全国</t>
    </r>
  </si>
  <si>
    <r>
      <rPr>
        <b/>
        <sz val="10"/>
        <rFont val="仿宋_GB2312"/>
        <family val="3"/>
      </rPr>
      <t>省级</t>
    </r>
  </si>
  <si>
    <r>
      <rPr>
        <b/>
        <sz val="10"/>
        <rFont val="仿宋_GB2312"/>
        <family val="3"/>
      </rPr>
      <t>市县级</t>
    </r>
  </si>
  <si>
    <r>
      <rPr>
        <b/>
        <sz val="10"/>
        <rFont val="仿宋_GB2312"/>
        <family val="3"/>
      </rPr>
      <t>北京</t>
    </r>
  </si>
  <si>
    <r>
      <rPr>
        <b/>
        <sz val="10"/>
        <rFont val="仿宋_GB2312"/>
        <family val="3"/>
      </rPr>
      <t>天津</t>
    </r>
  </si>
  <si>
    <r>
      <rPr>
        <b/>
        <sz val="10"/>
        <rFont val="仿宋_GB2312"/>
        <family val="3"/>
      </rPr>
      <t>市县级级</t>
    </r>
  </si>
  <si>
    <r>
      <rPr>
        <b/>
        <sz val="10"/>
        <rFont val="仿宋_GB2312"/>
        <family val="3"/>
      </rPr>
      <t>河北</t>
    </r>
  </si>
  <si>
    <r>
      <rPr>
        <b/>
        <sz val="10"/>
        <rFont val="仿宋_GB2312"/>
        <family val="3"/>
      </rPr>
      <t>山西</t>
    </r>
  </si>
  <si>
    <r>
      <rPr>
        <b/>
        <sz val="10"/>
        <rFont val="仿宋_GB2312"/>
        <family val="3"/>
      </rPr>
      <t>内蒙古</t>
    </r>
  </si>
  <si>
    <r>
      <rPr>
        <b/>
        <sz val="10"/>
        <rFont val="仿宋_GB2312"/>
        <family val="3"/>
      </rPr>
      <t>辽宁</t>
    </r>
  </si>
  <si>
    <r>
      <rPr>
        <b/>
        <sz val="10"/>
        <rFont val="仿宋_GB2312"/>
        <family val="3"/>
      </rPr>
      <t>吉林</t>
    </r>
  </si>
  <si>
    <r>
      <rPr>
        <b/>
        <sz val="10"/>
        <rFont val="仿宋_GB2312"/>
        <family val="3"/>
      </rPr>
      <t>黑龙江</t>
    </r>
  </si>
  <si>
    <r>
      <rPr>
        <b/>
        <sz val="10"/>
        <rFont val="仿宋_GB2312"/>
        <family val="3"/>
      </rPr>
      <t>上海</t>
    </r>
  </si>
  <si>
    <r>
      <rPr>
        <b/>
        <sz val="10"/>
        <rFont val="仿宋_GB2312"/>
        <family val="3"/>
      </rPr>
      <t>江苏</t>
    </r>
  </si>
  <si>
    <r>
      <rPr>
        <b/>
        <sz val="10"/>
        <rFont val="仿宋_GB2312"/>
        <family val="3"/>
      </rPr>
      <t>浙江</t>
    </r>
  </si>
  <si>
    <r>
      <rPr>
        <b/>
        <sz val="10"/>
        <rFont val="仿宋_GB2312"/>
        <family val="3"/>
      </rPr>
      <t>安徽</t>
    </r>
  </si>
  <si>
    <r>
      <rPr>
        <b/>
        <sz val="10"/>
        <rFont val="仿宋_GB2312"/>
        <family val="3"/>
      </rPr>
      <t>福建</t>
    </r>
  </si>
  <si>
    <r>
      <rPr>
        <b/>
        <sz val="10"/>
        <rFont val="仿宋_GB2312"/>
        <family val="3"/>
      </rPr>
      <t>江西</t>
    </r>
  </si>
  <si>
    <r>
      <rPr>
        <b/>
        <sz val="10"/>
        <rFont val="仿宋_GB2312"/>
        <family val="3"/>
      </rPr>
      <t>山东</t>
    </r>
  </si>
  <si>
    <r>
      <rPr>
        <b/>
        <sz val="10"/>
        <rFont val="仿宋_GB2312"/>
        <family val="3"/>
      </rPr>
      <t>河南</t>
    </r>
  </si>
  <si>
    <r>
      <rPr>
        <b/>
        <sz val="10"/>
        <rFont val="仿宋_GB2312"/>
        <family val="3"/>
      </rPr>
      <t>湖北</t>
    </r>
  </si>
  <si>
    <r>
      <rPr>
        <b/>
        <sz val="10"/>
        <rFont val="仿宋_GB2312"/>
        <family val="3"/>
      </rPr>
      <t>湖南</t>
    </r>
  </si>
  <si>
    <r>
      <rPr>
        <b/>
        <sz val="10"/>
        <rFont val="仿宋_GB2312"/>
        <family val="3"/>
      </rPr>
      <t>广东</t>
    </r>
  </si>
  <si>
    <r>
      <rPr>
        <b/>
        <sz val="10"/>
        <rFont val="仿宋_GB2312"/>
        <family val="3"/>
      </rPr>
      <t>广西</t>
    </r>
  </si>
  <si>
    <r>
      <rPr>
        <b/>
        <sz val="10"/>
        <rFont val="仿宋_GB2312"/>
        <family val="3"/>
      </rPr>
      <t>海南</t>
    </r>
  </si>
  <si>
    <r>
      <rPr>
        <b/>
        <sz val="10"/>
        <rFont val="仿宋_GB2312"/>
        <family val="3"/>
      </rPr>
      <t>重庆</t>
    </r>
  </si>
  <si>
    <r>
      <rPr>
        <b/>
        <sz val="10"/>
        <rFont val="仿宋_GB2312"/>
        <family val="3"/>
      </rPr>
      <t>四川</t>
    </r>
  </si>
  <si>
    <r>
      <rPr>
        <b/>
        <sz val="10"/>
        <rFont val="仿宋_GB2312"/>
        <family val="3"/>
      </rPr>
      <t>贵州</t>
    </r>
  </si>
  <si>
    <r>
      <rPr>
        <b/>
        <sz val="10"/>
        <rFont val="仿宋_GB2312"/>
        <family val="3"/>
      </rPr>
      <t>云南</t>
    </r>
  </si>
  <si>
    <r>
      <rPr>
        <b/>
        <sz val="10"/>
        <rFont val="仿宋_GB2312"/>
        <family val="3"/>
      </rPr>
      <t>西藏</t>
    </r>
  </si>
  <si>
    <r>
      <rPr>
        <b/>
        <sz val="10"/>
        <rFont val="仿宋_GB2312"/>
        <family val="3"/>
      </rPr>
      <t>陕西</t>
    </r>
  </si>
  <si>
    <r>
      <rPr>
        <b/>
        <sz val="10"/>
        <rFont val="仿宋_GB2312"/>
        <family val="3"/>
      </rPr>
      <t>甘肃</t>
    </r>
  </si>
  <si>
    <r>
      <rPr>
        <b/>
        <sz val="10"/>
        <rFont val="仿宋_GB2312"/>
        <family val="3"/>
      </rPr>
      <t>青海</t>
    </r>
  </si>
  <si>
    <r>
      <rPr>
        <b/>
        <sz val="10"/>
        <rFont val="仿宋_GB2312"/>
        <family val="3"/>
      </rPr>
      <t>宁夏</t>
    </r>
  </si>
  <si>
    <r>
      <rPr>
        <b/>
        <sz val="10"/>
        <rFont val="仿宋_GB2312"/>
        <family val="3"/>
      </rPr>
      <t>新疆</t>
    </r>
  </si>
  <si>
    <r>
      <rPr>
        <b/>
        <sz val="14"/>
        <rFont val="宋体"/>
        <family val="0"/>
      </rPr>
      <t>探矿权采矿权配号申请不成功总体情况</t>
    </r>
  </si>
  <si>
    <r>
      <rPr>
        <b/>
        <sz val="12"/>
        <rFont val="仿宋_GB2312"/>
        <family val="3"/>
      </rPr>
      <t>不成功
项目数</t>
    </r>
  </si>
  <si>
    <r>
      <rPr>
        <b/>
        <sz val="12"/>
        <rFont val="仿宋_GB2312"/>
        <family val="3"/>
      </rPr>
      <t xml:space="preserve">占不成功项目数比例
</t>
    </r>
    <r>
      <rPr>
        <b/>
        <sz val="12"/>
        <rFont val="Times New Roman"/>
        <family val="1"/>
      </rPr>
      <t>(%)</t>
    </r>
  </si>
  <si>
    <r>
      <rPr>
        <b/>
        <sz val="12"/>
        <rFont val="仿宋_GB2312"/>
        <family val="3"/>
      </rPr>
      <t>不成功的原因</t>
    </r>
  </si>
  <si>
    <r>
      <rPr>
        <b/>
        <sz val="12"/>
        <rFont val="仿宋_GB2312"/>
        <family val="3"/>
      </rPr>
      <t>原因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：数据填写不规范</t>
    </r>
  </si>
  <si>
    <r>
      <rPr>
        <b/>
        <sz val="12"/>
        <rFont val="仿宋_GB2312"/>
        <family val="3"/>
      </rPr>
      <t>占不成功项目数比例</t>
    </r>
  </si>
  <si>
    <r>
      <rPr>
        <b/>
        <sz val="12"/>
        <rFont val="仿宋_GB2312"/>
        <family val="3"/>
      </rPr>
      <t>原因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：被省级机关拦截</t>
    </r>
  </si>
  <si>
    <r>
      <rPr>
        <b/>
        <sz val="12"/>
        <rFont val="仿宋_GB2312"/>
        <family val="3"/>
      </rPr>
      <t>原因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：其他</t>
    </r>
  </si>
  <si>
    <r>
      <rPr>
        <b/>
        <sz val="12"/>
        <rFont val="仿宋_GB2312"/>
        <family val="3"/>
      </rPr>
      <t>其中，省级</t>
    </r>
  </si>
  <si>
    <r>
      <rPr>
        <b/>
        <sz val="12"/>
        <rFont val="宋体"/>
        <family val="0"/>
      </rPr>
      <t>各省（区、市）探矿权申请配号不成功情况</t>
    </r>
  </si>
  <si>
    <t>发证机关</t>
  </si>
  <si>
    <r>
      <rPr>
        <b/>
        <sz val="12"/>
        <rFont val="仿宋_GB2312"/>
        <family val="3"/>
      </rPr>
      <t>不成功项目数</t>
    </r>
  </si>
  <si>
    <r>
      <rPr>
        <b/>
        <sz val="12"/>
        <rFont val="仿宋_GB2312"/>
        <family val="3"/>
      </rPr>
      <t xml:space="preserve">占不成功项目总数比例
</t>
    </r>
    <r>
      <rPr>
        <b/>
        <sz val="12"/>
        <rFont val="Times New Roman"/>
        <family val="1"/>
      </rPr>
      <t>(%)</t>
    </r>
  </si>
  <si>
    <r>
      <rPr>
        <b/>
        <sz val="12"/>
        <rFont val="仿宋_GB2312"/>
        <family val="3"/>
      </rPr>
      <t>原因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：未按要求公示公开</t>
    </r>
  </si>
  <si>
    <r>
      <rPr>
        <b/>
        <sz val="12"/>
        <rFont val="仿宋_GB2312"/>
        <family val="3"/>
      </rPr>
      <t>原因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：其他</t>
    </r>
  </si>
  <si>
    <r>
      <rPr>
        <b/>
        <sz val="14"/>
        <rFont val="宋体"/>
        <family val="0"/>
      </rPr>
      <t>各省（区、市）采矿权申请配号不成功情况</t>
    </r>
  </si>
  <si>
    <r>
      <rPr>
        <b/>
        <sz val="10"/>
        <rFont val="仿宋_GB2312"/>
        <family val="3"/>
      </rPr>
      <t>不成功
项目数</t>
    </r>
  </si>
  <si>
    <r>
      <rPr>
        <b/>
        <sz val="10"/>
        <rFont val="仿宋_GB2312"/>
        <family val="3"/>
      </rPr>
      <t xml:space="preserve">占不成功项目总数比例
</t>
    </r>
    <r>
      <rPr>
        <b/>
        <sz val="10"/>
        <rFont val="Times New Roman"/>
        <family val="1"/>
      </rPr>
      <t>(%)</t>
    </r>
  </si>
  <si>
    <r>
      <rPr>
        <b/>
        <sz val="10"/>
        <rFont val="仿宋_GB2312"/>
        <family val="3"/>
      </rPr>
      <t>不成功的原因</t>
    </r>
  </si>
  <si>
    <r>
      <rPr>
        <b/>
        <sz val="10"/>
        <rFont val="仿宋_GB2312"/>
        <family val="3"/>
      </rPr>
      <t>原因</t>
    </r>
    <r>
      <rPr>
        <b/>
        <sz val="10"/>
        <rFont val="Times New Roman"/>
        <family val="1"/>
      </rPr>
      <t>1</t>
    </r>
    <r>
      <rPr>
        <b/>
        <sz val="10"/>
        <rFont val="仿宋_GB2312"/>
        <family val="3"/>
      </rPr>
      <t>：
数据填写不规范</t>
    </r>
  </si>
  <si>
    <r>
      <rPr>
        <b/>
        <sz val="10"/>
        <rFont val="仿宋_GB2312"/>
        <family val="3"/>
      </rPr>
      <t>占不成功项目数比例</t>
    </r>
  </si>
  <si>
    <r>
      <rPr>
        <b/>
        <sz val="10"/>
        <rFont val="仿宋_GB2312"/>
        <family val="3"/>
      </rPr>
      <t>原因</t>
    </r>
    <r>
      <rPr>
        <b/>
        <sz val="10"/>
        <rFont val="Times New Roman"/>
        <family val="1"/>
      </rPr>
      <t>2</t>
    </r>
    <r>
      <rPr>
        <b/>
        <sz val="10"/>
        <rFont val="仿宋_GB2312"/>
        <family val="3"/>
      </rPr>
      <t>：
公示公开</t>
    </r>
  </si>
  <si>
    <r>
      <rPr>
        <b/>
        <sz val="10"/>
        <rFont val="仿宋_GB2312"/>
        <family val="3"/>
      </rPr>
      <t>原因</t>
    </r>
    <r>
      <rPr>
        <b/>
        <sz val="10"/>
        <rFont val="Times New Roman"/>
        <family val="1"/>
      </rPr>
      <t>3</t>
    </r>
    <r>
      <rPr>
        <b/>
        <sz val="10"/>
        <rFont val="仿宋_GB2312"/>
        <family val="3"/>
      </rPr>
      <t>：
被省级机关拦截</t>
    </r>
  </si>
  <si>
    <t>原因4：其他</t>
  </si>
  <si>
    <r>
      <rPr>
        <b/>
        <sz val="10"/>
        <rFont val="仿宋_GB2312"/>
        <family val="3"/>
      </rPr>
      <t>合计</t>
    </r>
  </si>
  <si>
    <r>
      <rPr>
        <b/>
        <sz val="12"/>
        <rFont val="仿宋_GB2312"/>
        <family val="3"/>
      </rPr>
      <t>业务数据修改申请数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</si>
  <si>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：
修改登记有关数据申请数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</si>
  <si>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
修改公示公开内容申请数</t>
    </r>
  </si>
  <si>
    <r>
      <rPr>
        <b/>
        <sz val="12"/>
        <rFont val="Times New Roman"/>
        <family val="1"/>
      </rPr>
      <t xml:space="preserve">9-2  </t>
    </r>
    <r>
      <rPr>
        <b/>
        <sz val="12"/>
        <rFont val="宋体"/>
        <family val="0"/>
      </rPr>
      <t>修改与登记有关数据申请总体情况</t>
    </r>
  </si>
  <si>
    <r>
      <rPr>
        <b/>
        <sz val="12"/>
        <rFont val="仿宋_GB2312"/>
        <family val="3"/>
      </rPr>
      <t>修改与登记有关数据申请数</t>
    </r>
  </si>
  <si>
    <r>
      <rPr>
        <b/>
        <sz val="12"/>
        <rFont val="仿宋_GB2312"/>
        <family val="3"/>
      </rPr>
      <t>占修改与登记有关数据申请数的比例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</si>
  <si>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：
修改登记数据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</si>
  <si>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
撤销配号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</si>
  <si>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：
恢复注销数据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</si>
  <si>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：
补录登记数据</t>
    </r>
  </si>
  <si>
    <r>
      <rPr>
        <b/>
        <sz val="12"/>
        <rFont val="Times New Roman"/>
        <family val="1"/>
      </rPr>
      <t xml:space="preserve">9-3 </t>
    </r>
    <r>
      <rPr>
        <b/>
        <sz val="12"/>
        <rFont val="宋体"/>
        <family val="0"/>
      </rPr>
      <t>修改公示公开内容申请总体情况</t>
    </r>
  </si>
  <si>
    <r>
      <rPr>
        <b/>
        <sz val="12"/>
        <rFont val="仿宋_GB2312"/>
        <family val="3"/>
      </rPr>
      <t>修改公示公开内容申请数</t>
    </r>
  </si>
  <si>
    <r>
      <rPr>
        <b/>
        <sz val="12"/>
        <rFont val="仿宋_GB2312"/>
        <family val="3"/>
      </rPr>
      <t>占修改公示公开内容申请数的比例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</si>
  <si>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：
招拍挂公示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</si>
  <si>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
协议出让公示</t>
    </r>
  </si>
  <si>
    <r>
      <rPr>
        <b/>
        <sz val="12"/>
        <rFont val="仿宋_GB2312"/>
        <family val="3"/>
      </rPr>
      <t>情形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：
转让公示</t>
    </r>
  </si>
  <si>
    <r>
      <rPr>
        <b/>
        <sz val="14"/>
        <rFont val="宋体"/>
        <family val="0"/>
      </rPr>
      <t>各省（区、市）探矿权修改业务数据申请情况</t>
    </r>
  </si>
  <si>
    <r>
      <rPr>
        <b/>
        <sz val="10"/>
        <rFont val="仿宋_GB2312"/>
        <family val="3"/>
      </rPr>
      <t>发证
机关</t>
    </r>
  </si>
  <si>
    <t>探矿权修改申请总数</t>
  </si>
  <si>
    <t>占探矿权修改申请总数的比例</t>
  </si>
  <si>
    <r>
      <rPr>
        <b/>
        <sz val="10"/>
        <rFont val="仿宋_GB2312"/>
        <family val="3"/>
      </rPr>
      <t>修改与登记有关的业务数据申请数</t>
    </r>
  </si>
  <si>
    <r>
      <rPr>
        <b/>
        <sz val="10"/>
        <rFont val="仿宋_GB2312"/>
        <family val="3"/>
      </rPr>
      <t>修改公示公开内容申请数</t>
    </r>
  </si>
  <si>
    <r>
      <rPr>
        <b/>
        <sz val="10"/>
        <rFont val="仿宋_GB2312"/>
        <family val="3"/>
      </rPr>
      <t>小计</t>
    </r>
  </si>
  <si>
    <t>修改登记数据项</t>
  </si>
  <si>
    <t>撤销已有的配号</t>
  </si>
  <si>
    <t>恢复已注销数据</t>
  </si>
  <si>
    <r>
      <rPr>
        <b/>
        <sz val="10"/>
        <rFont val="仿宋_GB2312"/>
        <family val="3"/>
      </rPr>
      <t>补录登记数据</t>
    </r>
  </si>
  <si>
    <r>
      <rPr>
        <b/>
        <sz val="10"/>
        <rFont val="仿宋_GB2312"/>
        <family val="3"/>
      </rPr>
      <t>招拍挂公示</t>
    </r>
  </si>
  <si>
    <r>
      <rPr>
        <b/>
        <sz val="10"/>
        <rFont val="仿宋_GB2312"/>
        <family val="3"/>
      </rPr>
      <t>协议出让公示</t>
    </r>
  </si>
  <si>
    <r>
      <rPr>
        <b/>
        <sz val="10"/>
        <rFont val="仿宋_GB2312"/>
        <family val="3"/>
      </rPr>
      <t>转让公示</t>
    </r>
  </si>
  <si>
    <r>
      <rPr>
        <sz val="10"/>
        <rFont val="仿宋_GB2312"/>
        <family val="3"/>
      </rPr>
      <t>北京</t>
    </r>
  </si>
  <si>
    <r>
      <rPr>
        <sz val="10"/>
        <rFont val="仿宋_GB2312"/>
        <family val="3"/>
      </rPr>
      <t>天津</t>
    </r>
  </si>
  <si>
    <r>
      <rPr>
        <sz val="10"/>
        <rFont val="仿宋_GB2312"/>
        <family val="3"/>
      </rPr>
      <t>河北</t>
    </r>
  </si>
  <si>
    <r>
      <rPr>
        <sz val="10"/>
        <rFont val="仿宋_GB2312"/>
        <family val="3"/>
      </rPr>
      <t>山西</t>
    </r>
  </si>
  <si>
    <r>
      <rPr>
        <sz val="10"/>
        <rFont val="仿宋_GB2312"/>
        <family val="3"/>
      </rPr>
      <t>内蒙古</t>
    </r>
  </si>
  <si>
    <r>
      <rPr>
        <sz val="10"/>
        <rFont val="仿宋_GB2312"/>
        <family val="3"/>
      </rPr>
      <t>辽宁</t>
    </r>
  </si>
  <si>
    <r>
      <rPr>
        <sz val="10"/>
        <rFont val="仿宋_GB2312"/>
        <family val="3"/>
      </rPr>
      <t>吉林</t>
    </r>
  </si>
  <si>
    <r>
      <rPr>
        <sz val="10"/>
        <rFont val="仿宋_GB2312"/>
        <family val="3"/>
      </rPr>
      <t>黑龙江</t>
    </r>
  </si>
  <si>
    <r>
      <rPr>
        <sz val="10"/>
        <rFont val="仿宋_GB2312"/>
        <family val="3"/>
      </rPr>
      <t>上海</t>
    </r>
  </si>
  <si>
    <r>
      <rPr>
        <sz val="10"/>
        <rFont val="仿宋_GB2312"/>
        <family val="3"/>
      </rPr>
      <t>江苏</t>
    </r>
  </si>
  <si>
    <r>
      <rPr>
        <sz val="10"/>
        <rFont val="仿宋_GB2312"/>
        <family val="3"/>
      </rPr>
      <t>浙江</t>
    </r>
  </si>
  <si>
    <r>
      <rPr>
        <sz val="10"/>
        <rFont val="仿宋_GB2312"/>
        <family val="3"/>
      </rPr>
      <t>安徽</t>
    </r>
  </si>
  <si>
    <r>
      <rPr>
        <sz val="10"/>
        <rFont val="仿宋_GB2312"/>
        <family val="3"/>
      </rPr>
      <t>福建</t>
    </r>
  </si>
  <si>
    <r>
      <rPr>
        <sz val="10"/>
        <rFont val="仿宋_GB2312"/>
        <family val="3"/>
      </rPr>
      <t>江西</t>
    </r>
  </si>
  <si>
    <r>
      <rPr>
        <sz val="10"/>
        <rFont val="仿宋_GB2312"/>
        <family val="3"/>
      </rPr>
      <t>山东</t>
    </r>
  </si>
  <si>
    <r>
      <rPr>
        <sz val="10"/>
        <rFont val="仿宋_GB2312"/>
        <family val="3"/>
      </rPr>
      <t>河南</t>
    </r>
  </si>
  <si>
    <r>
      <rPr>
        <sz val="10"/>
        <rFont val="仿宋_GB2312"/>
        <family val="3"/>
      </rPr>
      <t>湖北</t>
    </r>
  </si>
  <si>
    <r>
      <rPr>
        <sz val="10"/>
        <rFont val="仿宋_GB2312"/>
        <family val="3"/>
      </rPr>
      <t>湖南</t>
    </r>
  </si>
  <si>
    <r>
      <rPr>
        <sz val="10"/>
        <rFont val="仿宋_GB2312"/>
        <family val="3"/>
      </rPr>
      <t>广东</t>
    </r>
  </si>
  <si>
    <r>
      <rPr>
        <sz val="10"/>
        <rFont val="仿宋_GB2312"/>
        <family val="3"/>
      </rPr>
      <t>广西</t>
    </r>
  </si>
  <si>
    <r>
      <rPr>
        <sz val="10"/>
        <rFont val="仿宋_GB2312"/>
        <family val="3"/>
      </rPr>
      <t>海南</t>
    </r>
  </si>
  <si>
    <r>
      <rPr>
        <sz val="10"/>
        <rFont val="仿宋_GB2312"/>
        <family val="3"/>
      </rPr>
      <t>重庆</t>
    </r>
  </si>
  <si>
    <r>
      <rPr>
        <sz val="10"/>
        <rFont val="仿宋_GB2312"/>
        <family val="3"/>
      </rPr>
      <t>四川</t>
    </r>
  </si>
  <si>
    <r>
      <rPr>
        <sz val="10"/>
        <rFont val="仿宋_GB2312"/>
        <family val="3"/>
      </rPr>
      <t>贵州</t>
    </r>
  </si>
  <si>
    <r>
      <rPr>
        <sz val="10"/>
        <rFont val="仿宋_GB2312"/>
        <family val="3"/>
      </rPr>
      <t>云南</t>
    </r>
  </si>
  <si>
    <r>
      <rPr>
        <sz val="10"/>
        <rFont val="仿宋_GB2312"/>
        <family val="3"/>
      </rPr>
      <t>西藏</t>
    </r>
  </si>
  <si>
    <r>
      <rPr>
        <sz val="10"/>
        <rFont val="仿宋_GB2312"/>
        <family val="3"/>
      </rPr>
      <t>陕西</t>
    </r>
  </si>
  <si>
    <r>
      <rPr>
        <sz val="10"/>
        <rFont val="仿宋_GB2312"/>
        <family val="3"/>
      </rPr>
      <t>甘肃</t>
    </r>
  </si>
  <si>
    <r>
      <rPr>
        <sz val="10"/>
        <rFont val="仿宋_GB2312"/>
        <family val="3"/>
      </rPr>
      <t>青海</t>
    </r>
  </si>
  <si>
    <r>
      <rPr>
        <sz val="10"/>
        <rFont val="仿宋_GB2312"/>
        <family val="3"/>
      </rPr>
      <t>宁夏</t>
    </r>
  </si>
  <si>
    <r>
      <rPr>
        <sz val="10"/>
        <rFont val="仿宋_GB2312"/>
        <family val="3"/>
      </rPr>
      <t>新疆</t>
    </r>
  </si>
  <si>
    <r>
      <rPr>
        <b/>
        <sz val="14"/>
        <rFont val="宋体"/>
        <family val="0"/>
      </rPr>
      <t>各省（区、市）采矿权修改业务数据申请情况</t>
    </r>
  </si>
  <si>
    <t>采矿权修改申请总数</t>
  </si>
  <si>
    <t>占采矿权修改申请总数的比例</t>
  </si>
  <si>
    <r>
      <rPr>
        <b/>
        <sz val="10"/>
        <rFont val="仿宋_GB2312"/>
        <family val="3"/>
      </rPr>
      <t>修改与登记有关数据申请数</t>
    </r>
  </si>
  <si>
    <t>合计</t>
  </si>
  <si>
    <t>省级</t>
  </si>
  <si>
    <t>市县级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</si>
  <si>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</si>
  <si>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</si>
  <si>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</si>
  <si>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</si>
  <si>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</si>
  <si>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</si>
  <si>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</si>
  <si>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</si>
  <si>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</si>
  <si>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</si>
  <si>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</si>
  <si>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</si>
  <si>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</si>
  <si>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</si>
  <si>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</si>
  <si>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</si>
  <si>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</si>
  <si>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</si>
  <si>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</si>
  <si>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</si>
  <si>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</si>
  <si>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</si>
  <si>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</si>
  <si>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</si>
  <si>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</si>
  <si>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</si>
  <si>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</si>
  <si>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</si>
  <si>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</si>
  <si>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</si>
  <si>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</si>
  <si>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r>
      <t>附表1</t>
    </r>
  </si>
  <si>
    <r>
      <t>附表2</t>
    </r>
  </si>
  <si>
    <r>
      <t>附表3</t>
    </r>
  </si>
  <si>
    <r>
      <t>附表4</t>
    </r>
  </si>
  <si>
    <r>
      <t>附表5</t>
    </r>
  </si>
  <si>
    <r>
      <t>附表6</t>
    </r>
  </si>
  <si>
    <r>
      <t>附表7</t>
    </r>
  </si>
  <si>
    <r>
      <t>附表8</t>
    </r>
  </si>
  <si>
    <r>
      <t>附表9</t>
    </r>
  </si>
  <si>
    <t>各省（区、市）探矿权、采矿权业务数据修改申请总体情况</t>
  </si>
  <si>
    <r>
      <rPr>
        <b/>
        <sz val="12"/>
        <rFont val="仿宋_GB2312"/>
        <family val="3"/>
      </rPr>
      <t>占业务数据修改申请数的比例（</t>
    </r>
    <r>
      <rPr>
        <b/>
        <sz val="12"/>
        <rFont val="Times New Roman"/>
        <family val="1"/>
      </rPr>
      <t>%</t>
    </r>
    <r>
      <rPr>
        <b/>
        <sz val="12"/>
        <rFont val="仿宋_GB2312"/>
        <family val="3"/>
      </rPr>
      <t>）</t>
    </r>
  </si>
  <si>
    <t>附表10</t>
  </si>
  <si>
    <r>
      <rPr>
        <sz val="12"/>
        <rFont val="宋体"/>
        <family val="0"/>
      </rPr>
      <t>附表11</t>
    </r>
  </si>
  <si>
    <r>
      <t>原因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：未按要求公示公开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</si>
</sst>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000%"/>
    <numFmt numFmtId="179" formatCode="0.00_ "/>
    <numFmt numFmtId="180" formatCode="0.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仿宋_GB2312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4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ouble"/>
      <top style="medium"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41" fillId="0" borderId="2" applyNumberFormat="0" applyFill="0" applyAlignment="0" applyProtection="0"/>
    <xf numFmtId="0" fontId="31" fillId="0" borderId="1" applyNumberFormat="0" applyFill="0" applyAlignment="0" applyProtection="0"/>
    <xf numFmtId="0" fontId="42" fillId="0" borderId="3" applyNumberFormat="0" applyFill="0" applyAlignment="0" applyProtection="0"/>
    <xf numFmtId="0" fontId="21" fillId="0" borderId="4" applyNumberFormat="0" applyFill="0" applyAlignment="0" applyProtection="0"/>
    <xf numFmtId="0" fontId="4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13" borderId="0" applyNumberFormat="0" applyBorder="0" applyAlignment="0" applyProtection="0"/>
    <xf numFmtId="0" fontId="27" fillId="0" borderId="0">
      <alignment vertical="center"/>
      <protection/>
    </xf>
    <xf numFmtId="0" fontId="2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5" fillId="7" borderId="0" applyNumberFormat="0" applyBorder="0" applyAlignment="0" applyProtection="0"/>
    <xf numFmtId="0" fontId="35" fillId="0" borderId="5" applyNumberFormat="0" applyFill="0" applyAlignment="0" applyProtection="0"/>
    <xf numFmtId="0" fontId="46" fillId="0" borderId="5" applyNumberFormat="0" applyFill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9" borderId="6" applyNumberFormat="0" applyAlignment="0" applyProtection="0"/>
    <xf numFmtId="0" fontId="30" fillId="9" borderId="6" applyNumberFormat="0" applyAlignment="0" applyProtection="0"/>
    <xf numFmtId="0" fontId="33" fillId="14" borderId="7" applyNumberFormat="0" applyAlignment="0" applyProtection="0"/>
    <xf numFmtId="0" fontId="47" fillId="14" borderId="7" applyNumberFormat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0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24" fillId="9" borderId="9" applyNumberFormat="0" applyAlignment="0" applyProtection="0"/>
    <xf numFmtId="0" fontId="39" fillId="9" borderId="9" applyNumberFormat="0" applyAlignment="0" applyProtection="0"/>
    <xf numFmtId="0" fontId="23" fillId="3" borderId="6" applyNumberFormat="0" applyAlignment="0" applyProtection="0"/>
    <xf numFmtId="0" fontId="51" fillId="3" borderId="6" applyNumberFormat="0" applyAlignment="0" applyProtection="0"/>
    <xf numFmtId="0" fontId="22" fillId="0" borderId="0" applyNumberFormat="0" applyFill="0" applyBorder="0" applyAlignment="0" applyProtection="0"/>
    <xf numFmtId="0" fontId="1" fillId="5" borderId="10" applyNumberFormat="0" applyFont="0" applyAlignment="0" applyProtection="0"/>
    <xf numFmtId="0" fontId="27" fillId="5" borderId="10" applyNumberFormat="0" applyFont="0" applyAlignment="0" applyProtection="0"/>
  </cellStyleXfs>
  <cellXfs count="3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176" fontId="7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9" fontId="7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left" vertical="center"/>
    </xf>
    <xf numFmtId="10" fontId="7" fillId="0" borderId="13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0" fontId="7" fillId="0" borderId="16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0" fontId="10" fillId="0" borderId="11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0" fontId="10" fillId="0" borderId="11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0" fontId="2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9" fontId="10" fillId="0" borderId="32" xfId="0" applyNumberFormat="1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 wrapText="1"/>
    </xf>
    <xf numFmtId="10" fontId="2" fillId="0" borderId="17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0" fontId="2" fillId="0" borderId="18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44" fontId="10" fillId="0" borderId="11" xfId="82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103">
    <cellStyle name="Normal" xfId="0"/>
    <cellStyle name="20% - 强调文字颜色 1" xfId="15"/>
    <cellStyle name="20% - 强调文字颜色 1 2" xfId="16"/>
    <cellStyle name="20% - 强调文字颜色 1_附表1-11" xfId="17"/>
    <cellStyle name="20% - 强调文字颜色 2" xfId="18"/>
    <cellStyle name="20% - 强调文字颜色 2 2" xfId="19"/>
    <cellStyle name="20% - 强调文字颜色 2_附表1-11" xfId="20"/>
    <cellStyle name="20% - 强调文字颜色 3" xfId="21"/>
    <cellStyle name="20% - 强调文字颜色 3 2" xfId="22"/>
    <cellStyle name="20% - 强调文字颜色 3_附表1-11" xfId="23"/>
    <cellStyle name="20% - 强调文字颜色 4" xfId="24"/>
    <cellStyle name="20% - 强调文字颜色 4 2" xfId="25"/>
    <cellStyle name="20% - 强调文字颜色 4_附表1-11" xfId="26"/>
    <cellStyle name="20% - 强调文字颜色 5" xfId="27"/>
    <cellStyle name="20% - 强调文字颜色 5 2" xfId="28"/>
    <cellStyle name="20% - 强调文字颜色 5_附表1-11" xfId="29"/>
    <cellStyle name="20% - 强调文字颜色 6" xfId="30"/>
    <cellStyle name="20% - 强调文字颜色 6 2" xfId="31"/>
    <cellStyle name="20% - 强调文字颜色 6_附表1-11" xfId="32"/>
    <cellStyle name="40% - 强调文字颜色 1" xfId="33"/>
    <cellStyle name="40% - 强调文字颜色 1 2" xfId="34"/>
    <cellStyle name="40% - 强调文字颜色 1_附表1-11" xfId="35"/>
    <cellStyle name="40% - 强调文字颜色 2" xfId="36"/>
    <cellStyle name="40% - 强调文字颜色 2 2" xfId="37"/>
    <cellStyle name="40% - 强调文字颜色 2_附表1-11" xfId="38"/>
    <cellStyle name="40% - 强调文字颜色 3" xfId="39"/>
    <cellStyle name="40% - 强调文字颜色 3 2" xfId="40"/>
    <cellStyle name="40% - 强调文字颜色 3_附表1-11" xfId="41"/>
    <cellStyle name="40% - 强调文字颜色 4" xfId="42"/>
    <cellStyle name="40% - 强调文字颜色 4 2" xfId="43"/>
    <cellStyle name="40% - 强调文字颜色 4_附表1-11" xfId="44"/>
    <cellStyle name="40% - 强调文字颜色 5" xfId="45"/>
    <cellStyle name="40% - 强调文字颜色 5 2" xfId="46"/>
    <cellStyle name="40% - 强调文字颜色 5_附表1-11" xfId="47"/>
    <cellStyle name="40% - 强调文字颜色 6" xfId="48"/>
    <cellStyle name="40% - 强调文字颜色 6 2" xfId="49"/>
    <cellStyle name="40% - 强调文字颜色 6_附表1-11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2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dxfs count="1">
    <dxf>
      <font>
        <b val="0"/>
        <i val="0"/>
        <u val="none"/>
      </font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B1" sqref="B1"/>
    </sheetView>
  </sheetViews>
  <sheetFormatPr defaultColWidth="9.00390625" defaultRowHeight="14.25"/>
  <cols>
    <col min="1" max="1" width="9.00390625" style="37" customWidth="1"/>
    <col min="2" max="2" width="14.125" style="37" customWidth="1"/>
    <col min="3" max="3" width="12.625" style="37" customWidth="1"/>
    <col min="4" max="4" width="7.875" style="37" customWidth="1"/>
    <col min="5" max="5" width="8.75390625" style="37" customWidth="1"/>
    <col min="6" max="6" width="15.75390625" style="37" customWidth="1"/>
    <col min="7" max="7" width="5.75390625" style="37" customWidth="1"/>
    <col min="8" max="8" width="10.375" style="37" customWidth="1"/>
    <col min="9" max="9" width="6.00390625" style="37" customWidth="1"/>
    <col min="10" max="10" width="10.875" style="37" customWidth="1"/>
    <col min="11" max="11" width="7.375" style="37" customWidth="1"/>
    <col min="12" max="12" width="8.75390625" style="37" customWidth="1"/>
    <col min="13" max="16384" width="9.00390625" style="37" customWidth="1"/>
  </cols>
  <sheetData>
    <row r="1" ht="20.25">
      <c r="B1" s="234" t="s">
        <v>282</v>
      </c>
    </row>
    <row r="2" spans="2:12" s="61" customFormat="1" ht="30" customHeight="1">
      <c r="B2" s="332" t="s">
        <v>283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2:12" s="61" customFormat="1" ht="77.25" customHeight="1">
      <c r="B3" s="62" t="s">
        <v>1</v>
      </c>
      <c r="C3" s="63" t="s">
        <v>175</v>
      </c>
      <c r="D3" s="294" t="s">
        <v>284</v>
      </c>
      <c r="E3" s="319"/>
      <c r="F3" s="77" t="s">
        <v>176</v>
      </c>
      <c r="G3" s="294" t="s">
        <v>284</v>
      </c>
      <c r="H3" s="294"/>
      <c r="I3" s="294" t="s">
        <v>177</v>
      </c>
      <c r="J3" s="294"/>
      <c r="K3" s="294" t="s">
        <v>284</v>
      </c>
      <c r="L3" s="295"/>
    </row>
    <row r="4" spans="2:12" s="61" customFormat="1" ht="23.25" customHeight="1">
      <c r="B4" s="65" t="s">
        <v>13</v>
      </c>
      <c r="C4" s="66">
        <f>F4+I4</f>
        <v>705</v>
      </c>
      <c r="D4" s="329"/>
      <c r="E4" s="331"/>
      <c r="F4" s="67">
        <f>F5+F6</f>
        <v>386</v>
      </c>
      <c r="G4" s="327">
        <f>F4/C4</f>
        <v>0.5475177304964539</v>
      </c>
      <c r="H4" s="327"/>
      <c r="I4" s="329">
        <f>I5+I6</f>
        <v>319</v>
      </c>
      <c r="J4" s="329"/>
      <c r="K4" s="327">
        <f>I4/C4</f>
        <v>0.4524822695035461</v>
      </c>
      <c r="L4" s="330"/>
    </row>
    <row r="5" spans="2:12" s="61" customFormat="1" ht="23.25" customHeight="1">
      <c r="B5" s="65" t="s">
        <v>14</v>
      </c>
      <c r="C5" s="66">
        <f>F5+I5</f>
        <v>62</v>
      </c>
      <c r="D5" s="327">
        <f>C5/C4</f>
        <v>0.08794326241134752</v>
      </c>
      <c r="E5" s="328"/>
      <c r="F5" s="67">
        <v>33</v>
      </c>
      <c r="G5" s="327">
        <f>F5/F4</f>
        <v>0.08549222797927461</v>
      </c>
      <c r="H5" s="327"/>
      <c r="I5" s="329">
        <v>29</v>
      </c>
      <c r="J5" s="329"/>
      <c r="K5" s="327">
        <f>I5/I4</f>
        <v>0.09090909090909091</v>
      </c>
      <c r="L5" s="330"/>
    </row>
    <row r="6" spans="2:12" s="61" customFormat="1" ht="23.25" customHeight="1">
      <c r="B6" s="65" t="s">
        <v>15</v>
      </c>
      <c r="C6" s="66">
        <f>F6+I6</f>
        <v>643</v>
      </c>
      <c r="D6" s="327">
        <f>C6/C4</f>
        <v>0.9120567375886525</v>
      </c>
      <c r="E6" s="328"/>
      <c r="F6" s="67">
        <v>353</v>
      </c>
      <c r="G6" s="327">
        <f>F6/F4</f>
        <v>0.9145077720207254</v>
      </c>
      <c r="H6" s="327"/>
      <c r="I6" s="329">
        <v>290</v>
      </c>
      <c r="J6" s="329"/>
      <c r="K6" s="327">
        <f>I6/I4</f>
        <v>0.9090909090909091</v>
      </c>
      <c r="L6" s="330"/>
    </row>
    <row r="7" spans="2:12" s="61" customFormat="1" ht="23.25" customHeight="1">
      <c r="B7" s="70" t="s">
        <v>158</v>
      </c>
      <c r="C7" s="66">
        <f>F7+I7</f>
        <v>44</v>
      </c>
      <c r="D7" s="329"/>
      <c r="E7" s="331"/>
      <c r="F7" s="67">
        <v>32</v>
      </c>
      <c r="G7" s="327"/>
      <c r="H7" s="327"/>
      <c r="I7" s="329">
        <v>12</v>
      </c>
      <c r="J7" s="329"/>
      <c r="K7" s="327"/>
      <c r="L7" s="330"/>
    </row>
    <row r="8" spans="2:12" s="61" customFormat="1" ht="23.25" customHeight="1">
      <c r="B8" s="71" t="s">
        <v>17</v>
      </c>
      <c r="C8" s="72">
        <f>F8+I8</f>
        <v>599</v>
      </c>
      <c r="D8" s="324"/>
      <c r="E8" s="326"/>
      <c r="F8" s="73">
        <v>321</v>
      </c>
      <c r="G8" s="323"/>
      <c r="H8" s="323"/>
      <c r="I8" s="324">
        <v>278</v>
      </c>
      <c r="J8" s="324"/>
      <c r="K8" s="323"/>
      <c r="L8" s="325"/>
    </row>
    <row r="9" spans="2:12" s="61" customFormat="1" ht="15" hidden="1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2:12" s="61" customFormat="1" ht="15" hidden="1">
      <c r="B10" s="264" t="s">
        <v>178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2:12" ht="127.5" customHeight="1" hidden="1">
      <c r="B11" s="62" t="s">
        <v>1</v>
      </c>
      <c r="C11" s="63" t="s">
        <v>179</v>
      </c>
      <c r="D11" s="64" t="s">
        <v>180</v>
      </c>
      <c r="E11" s="77" t="s">
        <v>181</v>
      </c>
      <c r="F11" s="63" t="s">
        <v>180</v>
      </c>
      <c r="G11" s="63" t="s">
        <v>182</v>
      </c>
      <c r="H11" s="63" t="s">
        <v>180</v>
      </c>
      <c r="I11" s="63" t="s">
        <v>183</v>
      </c>
      <c r="J11" s="63" t="s">
        <v>180</v>
      </c>
      <c r="K11" s="63" t="s">
        <v>184</v>
      </c>
      <c r="L11" s="88" t="s">
        <v>180</v>
      </c>
    </row>
    <row r="12" spans="2:12" ht="15.75" hidden="1">
      <c r="B12" s="65" t="s">
        <v>13</v>
      </c>
      <c r="C12" s="78">
        <f>SUM(C13:C14)</f>
        <v>386</v>
      </c>
      <c r="D12" s="79"/>
      <c r="E12" s="80">
        <f>SUM(E13:E14)</f>
        <v>183</v>
      </c>
      <c r="F12" s="81">
        <f>E12/C12</f>
        <v>0.4740932642487047</v>
      </c>
      <c r="G12" s="78">
        <f>SUM(G13:G14)</f>
        <v>104</v>
      </c>
      <c r="H12" s="81">
        <f>G12/C12</f>
        <v>0.2694300518134715</v>
      </c>
      <c r="I12" s="78">
        <f>SUM(I13:I14)</f>
        <v>34</v>
      </c>
      <c r="J12" s="81">
        <f>I12/C12</f>
        <v>0.08808290155440414</v>
      </c>
      <c r="K12" s="78">
        <f>SUM(K13:K14)</f>
        <v>65</v>
      </c>
      <c r="L12" s="90">
        <f>K12/C12</f>
        <v>0.16839378238341968</v>
      </c>
    </row>
    <row r="13" spans="2:12" ht="15" hidden="1">
      <c r="B13" s="65" t="s">
        <v>14</v>
      </c>
      <c r="C13" s="66">
        <v>33</v>
      </c>
      <c r="D13" s="69">
        <f>C13/C12</f>
        <v>0.08549222797927461</v>
      </c>
      <c r="E13" s="67">
        <v>12</v>
      </c>
      <c r="F13" s="81">
        <f>E13/C13</f>
        <v>0.36363636363636365</v>
      </c>
      <c r="G13" s="66">
        <v>16</v>
      </c>
      <c r="H13" s="81">
        <f>G13/C13</f>
        <v>0.48484848484848486</v>
      </c>
      <c r="I13" s="66">
        <v>2</v>
      </c>
      <c r="J13" s="81">
        <f>I13/C13</f>
        <v>0.06060606060606061</v>
      </c>
      <c r="K13" s="66">
        <v>3</v>
      </c>
      <c r="L13" s="90">
        <f>K13/C13</f>
        <v>0.09090909090909091</v>
      </c>
    </row>
    <row r="14" spans="2:12" ht="15" hidden="1">
      <c r="B14" s="65" t="s">
        <v>15</v>
      </c>
      <c r="C14" s="78">
        <v>353</v>
      </c>
      <c r="D14" s="69">
        <f>C14/C12</f>
        <v>0.9145077720207254</v>
      </c>
      <c r="E14" s="67">
        <v>171</v>
      </c>
      <c r="F14" s="81">
        <f>E14/C14</f>
        <v>0.48441926345609065</v>
      </c>
      <c r="G14" s="66">
        <v>88</v>
      </c>
      <c r="H14" s="81">
        <f>G14/C14</f>
        <v>0.24929178470254956</v>
      </c>
      <c r="I14" s="66">
        <v>32</v>
      </c>
      <c r="J14" s="81">
        <f>I14/C14</f>
        <v>0.0906515580736544</v>
      </c>
      <c r="K14" s="66">
        <v>62</v>
      </c>
      <c r="L14" s="90">
        <f>K14/C14</f>
        <v>0.17563739376770537</v>
      </c>
    </row>
    <row r="15" spans="2:12" ht="15" hidden="1">
      <c r="B15" s="70" t="s">
        <v>158</v>
      </c>
      <c r="C15" s="78">
        <v>32</v>
      </c>
      <c r="D15" s="82">
        <f>C15/C14</f>
        <v>0.0906515580736544</v>
      </c>
      <c r="E15" s="67">
        <v>17</v>
      </c>
      <c r="F15" s="66"/>
      <c r="G15" s="66">
        <v>1</v>
      </c>
      <c r="H15" s="66"/>
      <c r="I15" s="66">
        <v>8</v>
      </c>
      <c r="J15" s="66"/>
      <c r="K15" s="66">
        <v>6</v>
      </c>
      <c r="L15" s="91"/>
    </row>
    <row r="16" spans="2:12" ht="15" hidden="1">
      <c r="B16" s="71" t="s">
        <v>17</v>
      </c>
      <c r="C16" s="83">
        <v>321</v>
      </c>
      <c r="D16" s="84">
        <v>0.909</v>
      </c>
      <c r="E16" s="85">
        <v>154</v>
      </c>
      <c r="F16" s="83"/>
      <c r="G16" s="83">
        <v>87</v>
      </c>
      <c r="H16" s="83"/>
      <c r="I16" s="83">
        <v>24</v>
      </c>
      <c r="J16" s="83"/>
      <c r="K16" s="83">
        <v>56</v>
      </c>
      <c r="L16" s="92"/>
    </row>
    <row r="17" s="61" customFormat="1" ht="15" hidden="1">
      <c r="B17" s="75"/>
    </row>
    <row r="18" spans="2:10" s="61" customFormat="1" ht="22.5" customHeight="1" hidden="1">
      <c r="B18" s="264" t="s">
        <v>185</v>
      </c>
      <c r="C18" s="264"/>
      <c r="D18" s="264"/>
      <c r="E18" s="264"/>
      <c r="F18" s="264"/>
      <c r="G18" s="264"/>
      <c r="H18" s="264"/>
      <c r="I18" s="264"/>
      <c r="J18" s="264"/>
    </row>
    <row r="19" spans="2:10" ht="26.25" customHeight="1" hidden="1">
      <c r="B19" s="297" t="s">
        <v>1</v>
      </c>
      <c r="C19" s="294" t="s">
        <v>186</v>
      </c>
      <c r="D19" s="319" t="s">
        <v>187</v>
      </c>
      <c r="E19" s="321" t="s">
        <v>188</v>
      </c>
      <c r="F19" s="294" t="s">
        <v>187</v>
      </c>
      <c r="G19" s="294" t="s">
        <v>189</v>
      </c>
      <c r="H19" s="294" t="s">
        <v>187</v>
      </c>
      <c r="I19" s="294" t="s">
        <v>190</v>
      </c>
      <c r="J19" s="295" t="s">
        <v>187</v>
      </c>
    </row>
    <row r="20" spans="2:10" ht="89.25" customHeight="1" hidden="1">
      <c r="B20" s="298"/>
      <c r="C20" s="258"/>
      <c r="D20" s="320"/>
      <c r="E20" s="322"/>
      <c r="F20" s="258"/>
      <c r="G20" s="258"/>
      <c r="H20" s="258"/>
      <c r="I20" s="258"/>
      <c r="J20" s="318"/>
    </row>
    <row r="21" spans="2:10" ht="15.75" hidden="1">
      <c r="B21" s="65" t="s">
        <v>13</v>
      </c>
      <c r="C21" s="78">
        <f>SUM(C22:C23)</f>
        <v>319</v>
      </c>
      <c r="D21" s="79"/>
      <c r="E21" s="80">
        <f>SUM(E22:E23)</f>
        <v>257</v>
      </c>
      <c r="F21" s="81">
        <f>E21/C21</f>
        <v>0.8056426332288401</v>
      </c>
      <c r="G21" s="78">
        <f>SUM(G22:G23)</f>
        <v>1</v>
      </c>
      <c r="H21" s="81">
        <f>G21/C21</f>
        <v>0.003134796238244514</v>
      </c>
      <c r="I21" s="78">
        <f>SUM(I22:I23)</f>
        <v>61</v>
      </c>
      <c r="J21" s="90">
        <f>I21/C21</f>
        <v>0.19122257053291536</v>
      </c>
    </row>
    <row r="22" spans="2:10" ht="15" hidden="1">
      <c r="B22" s="65" t="s">
        <v>14</v>
      </c>
      <c r="C22" s="66">
        <v>29</v>
      </c>
      <c r="D22" s="69">
        <f>C22/C21</f>
        <v>0.09090909090909091</v>
      </c>
      <c r="E22" s="67">
        <v>20</v>
      </c>
      <c r="F22" s="81">
        <f>E22/C22</f>
        <v>0.6896551724137931</v>
      </c>
      <c r="G22" s="66">
        <v>1</v>
      </c>
      <c r="H22" s="81">
        <f>G22/C22</f>
        <v>0.034482758620689655</v>
      </c>
      <c r="I22" s="66">
        <v>8</v>
      </c>
      <c r="J22" s="90">
        <f>I22/C22</f>
        <v>0.27586206896551724</v>
      </c>
    </row>
    <row r="23" spans="2:10" ht="15" hidden="1">
      <c r="B23" s="65" t="s">
        <v>15</v>
      </c>
      <c r="C23" s="66">
        <v>290</v>
      </c>
      <c r="D23" s="69">
        <f>C23/C21</f>
        <v>0.9090909090909091</v>
      </c>
      <c r="E23" s="67">
        <v>237</v>
      </c>
      <c r="F23" s="81">
        <f>E23/C23</f>
        <v>0.8172413793103448</v>
      </c>
      <c r="G23" s="66"/>
      <c r="H23" s="81"/>
      <c r="I23" s="66">
        <v>53</v>
      </c>
      <c r="J23" s="90">
        <f>I23/C23</f>
        <v>0.18275862068965518</v>
      </c>
    </row>
    <row r="24" spans="2:10" ht="19.5" customHeight="1" hidden="1">
      <c r="B24" s="70" t="s">
        <v>158</v>
      </c>
      <c r="C24" s="66">
        <v>12</v>
      </c>
      <c r="D24" s="69">
        <f>C24/C23</f>
        <v>0.041379310344827586</v>
      </c>
      <c r="E24" s="67">
        <v>5</v>
      </c>
      <c r="F24" s="66"/>
      <c r="G24" s="66"/>
      <c r="H24" s="66"/>
      <c r="I24" s="66">
        <v>7</v>
      </c>
      <c r="J24" s="93"/>
    </row>
    <row r="25" spans="2:10" ht="15" hidden="1">
      <c r="B25" s="71" t="s">
        <v>17</v>
      </c>
      <c r="C25" s="83">
        <v>278</v>
      </c>
      <c r="D25" s="84">
        <v>0.959</v>
      </c>
      <c r="E25" s="85">
        <v>232</v>
      </c>
      <c r="F25" s="83"/>
      <c r="G25" s="83"/>
      <c r="H25" s="83"/>
      <c r="I25" s="83">
        <v>46</v>
      </c>
      <c r="J25" s="92"/>
    </row>
    <row r="26" ht="15" hidden="1"/>
    <row r="27" ht="15" hidden="1"/>
    <row r="28" ht="15" hidden="1"/>
    <row r="29" ht="15" hidden="1"/>
  </sheetData>
  <sheetProtection/>
  <mergeCells count="36">
    <mergeCell ref="B2:L2"/>
    <mergeCell ref="D3:E3"/>
    <mergeCell ref="G3:H3"/>
    <mergeCell ref="I3:J3"/>
    <mergeCell ref="K3:L3"/>
    <mergeCell ref="D5:E5"/>
    <mergeCell ref="G5:H5"/>
    <mergeCell ref="I5:J5"/>
    <mergeCell ref="K5:L5"/>
    <mergeCell ref="D4:E4"/>
    <mergeCell ref="G4:H4"/>
    <mergeCell ref="I4:J4"/>
    <mergeCell ref="K4:L4"/>
    <mergeCell ref="D7:E7"/>
    <mergeCell ref="G7:H7"/>
    <mergeCell ref="I7:J7"/>
    <mergeCell ref="K7:L7"/>
    <mergeCell ref="D6:E6"/>
    <mergeCell ref="G6:H6"/>
    <mergeCell ref="I6:J6"/>
    <mergeCell ref="K6:L6"/>
    <mergeCell ref="G8:H8"/>
    <mergeCell ref="I8:J8"/>
    <mergeCell ref="K8:L8"/>
    <mergeCell ref="B18:J18"/>
    <mergeCell ref="B10:L10"/>
    <mergeCell ref="D8:E8"/>
    <mergeCell ref="B19:B20"/>
    <mergeCell ref="C19:C20"/>
    <mergeCell ref="D19:D20"/>
    <mergeCell ref="E19:E20"/>
    <mergeCell ref="J19:J20"/>
    <mergeCell ref="F19:F20"/>
    <mergeCell ref="G19:G20"/>
    <mergeCell ref="H19:H20"/>
    <mergeCell ref="I19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P14" sqref="P14"/>
    </sheetView>
  </sheetViews>
  <sheetFormatPr defaultColWidth="9.00390625" defaultRowHeight="14.25"/>
  <cols>
    <col min="1" max="1" width="4.25390625" style="36" customWidth="1"/>
    <col min="2" max="2" width="6.75390625" style="37" customWidth="1"/>
    <col min="3" max="3" width="5.75390625" style="37" customWidth="1"/>
    <col min="4" max="4" width="6.75390625" style="37" customWidth="1"/>
    <col min="5" max="5" width="4.375" style="37" customWidth="1"/>
    <col min="6" max="6" width="7.50390625" style="37" customWidth="1"/>
    <col min="7" max="7" width="8.125" style="37" customWidth="1"/>
    <col min="8" max="8" width="6.75390625" style="37" customWidth="1"/>
    <col min="9" max="9" width="6.875" style="37" customWidth="1"/>
    <col min="10" max="10" width="4.375" style="37" customWidth="1"/>
    <col min="11" max="11" width="6.25390625" style="37" customWidth="1"/>
    <col min="12" max="12" width="6.75390625" style="37" customWidth="1"/>
    <col min="13" max="13" width="5.25390625" style="37" customWidth="1"/>
    <col min="14" max="16384" width="9.00390625" style="37" customWidth="1"/>
  </cols>
  <sheetData>
    <row r="1" s="234" customFormat="1" ht="20.25">
      <c r="A1" s="234" t="s">
        <v>285</v>
      </c>
    </row>
    <row r="2" spans="1:13" ht="17.25">
      <c r="A2" s="334" t="s">
        <v>191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4" spans="1:13" ht="24" customHeight="1">
      <c r="A4" s="341" t="s">
        <v>104</v>
      </c>
      <c r="B4" s="339" t="s">
        <v>192</v>
      </c>
      <c r="C4" s="344" t="s">
        <v>193</v>
      </c>
      <c r="D4" s="346" t="s">
        <v>194</v>
      </c>
      <c r="E4" s="335" t="s">
        <v>195</v>
      </c>
      <c r="F4" s="336"/>
      <c r="G4" s="336"/>
      <c r="H4" s="336"/>
      <c r="I4" s="337"/>
      <c r="J4" s="338" t="s">
        <v>196</v>
      </c>
      <c r="K4" s="339"/>
      <c r="L4" s="339"/>
      <c r="M4" s="340"/>
    </row>
    <row r="5" spans="1:13" ht="46.5" customHeight="1">
      <c r="A5" s="342"/>
      <c r="B5" s="343"/>
      <c r="C5" s="345"/>
      <c r="D5" s="347"/>
      <c r="E5" s="39" t="s">
        <v>197</v>
      </c>
      <c r="F5" s="5" t="s">
        <v>198</v>
      </c>
      <c r="G5" s="5" t="s">
        <v>199</v>
      </c>
      <c r="H5" s="5" t="s">
        <v>200</v>
      </c>
      <c r="I5" s="15" t="s">
        <v>201</v>
      </c>
      <c r="J5" s="52" t="s">
        <v>197</v>
      </c>
      <c r="K5" s="38" t="s">
        <v>202</v>
      </c>
      <c r="L5" s="38" t="s">
        <v>203</v>
      </c>
      <c r="M5" s="53" t="s">
        <v>204</v>
      </c>
    </row>
    <row r="6" spans="1:13" ht="20.25" customHeight="1">
      <c r="A6" s="40"/>
      <c r="B6" s="38" t="s">
        <v>174</v>
      </c>
      <c r="C6" s="38">
        <f>SUM(C7:C37)</f>
        <v>62</v>
      </c>
      <c r="D6" s="41">
        <f>C6/C6</f>
        <v>1</v>
      </c>
      <c r="E6" s="39">
        <f>SUM(E7:E37)</f>
        <v>33</v>
      </c>
      <c r="F6" s="42">
        <f aca="true" t="shared" si="0" ref="F6:M6">SUM(F7:F37)</f>
        <v>12</v>
      </c>
      <c r="G6" s="42">
        <f t="shared" si="0"/>
        <v>16</v>
      </c>
      <c r="H6" s="42">
        <f t="shared" si="0"/>
        <v>2</v>
      </c>
      <c r="I6" s="15">
        <f t="shared" si="0"/>
        <v>3</v>
      </c>
      <c r="J6" s="52">
        <f>SUM(J7:J37)</f>
        <v>29</v>
      </c>
      <c r="K6" s="38">
        <f t="shared" si="0"/>
        <v>20</v>
      </c>
      <c r="L6" s="38">
        <f t="shared" si="0"/>
        <v>1</v>
      </c>
      <c r="M6" s="54">
        <f t="shared" si="0"/>
        <v>8</v>
      </c>
    </row>
    <row r="7" spans="1:13" ht="15">
      <c r="A7" s="43">
        <v>1</v>
      </c>
      <c r="B7" s="44" t="s">
        <v>205</v>
      </c>
      <c r="C7" s="44"/>
      <c r="D7" s="41"/>
      <c r="E7" s="45"/>
      <c r="F7" s="46"/>
      <c r="G7" s="46"/>
      <c r="H7" s="46"/>
      <c r="I7" s="55"/>
      <c r="J7" s="56"/>
      <c r="K7" s="44"/>
      <c r="L7" s="44"/>
      <c r="M7" s="57"/>
    </row>
    <row r="8" spans="1:13" ht="15">
      <c r="A8" s="43">
        <v>2</v>
      </c>
      <c r="B8" s="44" t="s">
        <v>206</v>
      </c>
      <c r="C8" s="44">
        <f aca="true" t="shared" si="1" ref="C8:C34">E8+J8</f>
        <v>5</v>
      </c>
      <c r="D8" s="41">
        <f aca="true" t="shared" si="2" ref="D8:D34">C8/C$6</f>
        <v>0.0806451612903226</v>
      </c>
      <c r="E8" s="45"/>
      <c r="F8" s="46"/>
      <c r="G8" s="46"/>
      <c r="H8" s="46"/>
      <c r="I8" s="55"/>
      <c r="J8" s="56">
        <v>5</v>
      </c>
      <c r="K8" s="44">
        <v>5</v>
      </c>
      <c r="L8" s="44"/>
      <c r="M8" s="57"/>
    </row>
    <row r="9" spans="1:13" ht="15">
      <c r="A9" s="43">
        <v>3</v>
      </c>
      <c r="B9" s="44" t="s">
        <v>207</v>
      </c>
      <c r="C9" s="44">
        <f t="shared" si="1"/>
        <v>2</v>
      </c>
      <c r="D9" s="41">
        <f t="shared" si="2"/>
        <v>0.032258064516129</v>
      </c>
      <c r="E9" s="45">
        <v>2</v>
      </c>
      <c r="F9" s="46">
        <v>1</v>
      </c>
      <c r="G9" s="46">
        <v>1</v>
      </c>
      <c r="H9" s="46"/>
      <c r="I9" s="55"/>
      <c r="J9" s="56"/>
      <c r="K9" s="44"/>
      <c r="L9" s="44"/>
      <c r="M9" s="57"/>
    </row>
    <row r="10" spans="1:13" ht="15">
      <c r="A10" s="43">
        <v>4</v>
      </c>
      <c r="B10" s="44" t="s">
        <v>208</v>
      </c>
      <c r="C10" s="44">
        <f t="shared" si="1"/>
        <v>3</v>
      </c>
      <c r="D10" s="41">
        <f t="shared" si="2"/>
        <v>0.0483870967741935</v>
      </c>
      <c r="E10" s="45">
        <v>3</v>
      </c>
      <c r="F10" s="46"/>
      <c r="G10" s="46"/>
      <c r="H10" s="46"/>
      <c r="I10" s="55">
        <v>3</v>
      </c>
      <c r="J10" s="56"/>
      <c r="K10" s="44"/>
      <c r="L10" s="44"/>
      <c r="M10" s="57"/>
    </row>
    <row r="11" spans="1:13" ht="15">
      <c r="A11" s="43">
        <v>5</v>
      </c>
      <c r="B11" s="44" t="s">
        <v>209</v>
      </c>
      <c r="C11" s="44">
        <f t="shared" si="1"/>
        <v>6</v>
      </c>
      <c r="D11" s="41">
        <f t="shared" si="2"/>
        <v>0.0967741935483871</v>
      </c>
      <c r="E11" s="45">
        <v>3</v>
      </c>
      <c r="F11" s="46">
        <v>3</v>
      </c>
      <c r="G11" s="46"/>
      <c r="H11" s="46"/>
      <c r="I11" s="55"/>
      <c r="J11" s="56">
        <v>3</v>
      </c>
      <c r="K11" s="44">
        <v>3</v>
      </c>
      <c r="L11" s="44"/>
      <c r="M11" s="57"/>
    </row>
    <row r="12" spans="1:13" ht="15">
      <c r="A12" s="43">
        <v>6</v>
      </c>
      <c r="B12" s="44" t="s">
        <v>210</v>
      </c>
      <c r="C12" s="44"/>
      <c r="D12" s="41"/>
      <c r="E12" s="45"/>
      <c r="F12" s="46"/>
      <c r="G12" s="46"/>
      <c r="H12" s="46"/>
      <c r="I12" s="55"/>
      <c r="J12" s="56"/>
      <c r="K12" s="44"/>
      <c r="L12" s="44"/>
      <c r="M12" s="57"/>
    </row>
    <row r="13" spans="1:13" ht="15">
      <c r="A13" s="43">
        <v>7</v>
      </c>
      <c r="B13" s="44" t="s">
        <v>211</v>
      </c>
      <c r="C13" s="44">
        <f t="shared" si="1"/>
        <v>16</v>
      </c>
      <c r="D13" s="41">
        <f t="shared" si="2"/>
        <v>0.258064516129032</v>
      </c>
      <c r="E13" s="45">
        <v>6</v>
      </c>
      <c r="F13" s="46">
        <v>2</v>
      </c>
      <c r="G13" s="46">
        <v>2</v>
      </c>
      <c r="H13" s="46">
        <v>2</v>
      </c>
      <c r="I13" s="55"/>
      <c r="J13" s="56">
        <v>10</v>
      </c>
      <c r="K13" s="44">
        <v>5</v>
      </c>
      <c r="L13" s="44">
        <v>1</v>
      </c>
      <c r="M13" s="57">
        <v>4</v>
      </c>
    </row>
    <row r="14" spans="1:13" ht="15">
      <c r="A14" s="43">
        <v>8</v>
      </c>
      <c r="B14" s="44" t="s">
        <v>212</v>
      </c>
      <c r="C14" s="44">
        <f t="shared" si="1"/>
        <v>2</v>
      </c>
      <c r="D14" s="41">
        <f t="shared" si="2"/>
        <v>0.032258064516129</v>
      </c>
      <c r="E14" s="45"/>
      <c r="F14" s="46"/>
      <c r="G14" s="46"/>
      <c r="H14" s="46"/>
      <c r="I14" s="55"/>
      <c r="J14" s="56">
        <v>2</v>
      </c>
      <c r="K14" s="44">
        <v>2</v>
      </c>
      <c r="L14" s="44"/>
      <c r="M14" s="57"/>
    </row>
    <row r="15" spans="1:13" ht="15">
      <c r="A15" s="43">
        <v>9</v>
      </c>
      <c r="B15" s="44" t="s">
        <v>213</v>
      </c>
      <c r="C15" s="44"/>
      <c r="D15" s="41"/>
      <c r="E15" s="45"/>
      <c r="F15" s="46"/>
      <c r="G15" s="46"/>
      <c r="H15" s="46"/>
      <c r="I15" s="55"/>
      <c r="J15" s="56"/>
      <c r="K15" s="44"/>
      <c r="L15" s="44"/>
      <c r="M15" s="57"/>
    </row>
    <row r="16" spans="1:13" ht="15">
      <c r="A16" s="43">
        <v>10</v>
      </c>
      <c r="B16" s="44" t="s">
        <v>214</v>
      </c>
      <c r="C16" s="44"/>
      <c r="D16" s="41"/>
      <c r="E16" s="45"/>
      <c r="F16" s="46"/>
      <c r="G16" s="46"/>
      <c r="H16" s="46"/>
      <c r="I16" s="55"/>
      <c r="J16" s="56"/>
      <c r="K16" s="44"/>
      <c r="L16" s="44"/>
      <c r="M16" s="57"/>
    </row>
    <row r="17" spans="1:13" ht="15">
      <c r="A17" s="43">
        <v>11</v>
      </c>
      <c r="B17" s="44" t="s">
        <v>215</v>
      </c>
      <c r="C17" s="44"/>
      <c r="D17" s="41"/>
      <c r="E17" s="45"/>
      <c r="F17" s="46"/>
      <c r="G17" s="46"/>
      <c r="H17" s="46"/>
      <c r="I17" s="55"/>
      <c r="J17" s="56"/>
      <c r="K17" s="44"/>
      <c r="L17" s="44"/>
      <c r="M17" s="57"/>
    </row>
    <row r="18" spans="1:13" ht="15">
      <c r="A18" s="43">
        <v>12</v>
      </c>
      <c r="B18" s="44" t="s">
        <v>216</v>
      </c>
      <c r="C18" s="44">
        <f t="shared" si="1"/>
        <v>2</v>
      </c>
      <c r="D18" s="41">
        <f t="shared" si="2"/>
        <v>0.032258064516129</v>
      </c>
      <c r="E18" s="45">
        <v>2</v>
      </c>
      <c r="F18" s="46"/>
      <c r="G18" s="46">
        <v>2</v>
      </c>
      <c r="H18" s="46"/>
      <c r="I18" s="55"/>
      <c r="J18" s="56"/>
      <c r="K18" s="44"/>
      <c r="L18" s="44"/>
      <c r="M18" s="57"/>
    </row>
    <row r="19" spans="1:13" ht="15">
      <c r="A19" s="43">
        <v>13</v>
      </c>
      <c r="B19" s="44" t="s">
        <v>217</v>
      </c>
      <c r="C19" s="44">
        <f t="shared" si="1"/>
        <v>2</v>
      </c>
      <c r="D19" s="41">
        <f t="shared" si="2"/>
        <v>0.032258064516129</v>
      </c>
      <c r="E19" s="45">
        <v>2</v>
      </c>
      <c r="F19" s="46">
        <v>1</v>
      </c>
      <c r="G19" s="46">
        <v>1</v>
      </c>
      <c r="H19" s="46"/>
      <c r="I19" s="55"/>
      <c r="J19" s="56"/>
      <c r="K19" s="44"/>
      <c r="L19" s="44"/>
      <c r="M19" s="57"/>
    </row>
    <row r="20" spans="1:13" ht="15">
      <c r="A20" s="43">
        <v>14</v>
      </c>
      <c r="B20" s="44" t="s">
        <v>218</v>
      </c>
      <c r="C20" s="44">
        <f t="shared" si="1"/>
        <v>9</v>
      </c>
      <c r="D20" s="41">
        <f t="shared" si="2"/>
        <v>0.145161290322581</v>
      </c>
      <c r="E20" s="45">
        <v>5</v>
      </c>
      <c r="F20" s="46">
        <v>4</v>
      </c>
      <c r="G20" s="46">
        <v>1</v>
      </c>
      <c r="H20" s="46"/>
      <c r="I20" s="55"/>
      <c r="J20" s="56">
        <v>4</v>
      </c>
      <c r="K20" s="44">
        <v>4</v>
      </c>
      <c r="L20" s="44"/>
      <c r="M20" s="57"/>
    </row>
    <row r="21" spans="1:13" ht="15">
      <c r="A21" s="43">
        <v>15</v>
      </c>
      <c r="B21" s="44" t="s">
        <v>219</v>
      </c>
      <c r="C21" s="44">
        <f t="shared" si="1"/>
        <v>1</v>
      </c>
      <c r="D21" s="41">
        <f t="shared" si="2"/>
        <v>0.0161290322580645</v>
      </c>
      <c r="E21" s="45"/>
      <c r="F21" s="46"/>
      <c r="G21" s="46"/>
      <c r="H21" s="46"/>
      <c r="I21" s="55"/>
      <c r="J21" s="56">
        <v>1</v>
      </c>
      <c r="K21" s="44"/>
      <c r="L21" s="44"/>
      <c r="M21" s="57">
        <v>1</v>
      </c>
    </row>
    <row r="22" spans="1:13" ht="15">
      <c r="A22" s="43">
        <v>16</v>
      </c>
      <c r="B22" s="44" t="s">
        <v>220</v>
      </c>
      <c r="C22" s="44"/>
      <c r="D22" s="41"/>
      <c r="E22" s="45"/>
      <c r="F22" s="46"/>
      <c r="G22" s="46"/>
      <c r="H22" s="46"/>
      <c r="I22" s="55"/>
      <c r="J22" s="56"/>
      <c r="K22" s="44"/>
      <c r="L22" s="44"/>
      <c r="M22" s="57"/>
    </row>
    <row r="23" spans="1:13" ht="15">
      <c r="A23" s="43">
        <v>17</v>
      </c>
      <c r="B23" s="44" t="s">
        <v>221</v>
      </c>
      <c r="C23" s="44">
        <f t="shared" si="1"/>
        <v>4</v>
      </c>
      <c r="D23" s="41">
        <f t="shared" si="2"/>
        <v>0.0645161290322581</v>
      </c>
      <c r="E23" s="45">
        <v>3</v>
      </c>
      <c r="F23" s="46">
        <v>1</v>
      </c>
      <c r="G23" s="46">
        <v>2</v>
      </c>
      <c r="H23" s="46"/>
      <c r="I23" s="55"/>
      <c r="J23" s="56">
        <v>1</v>
      </c>
      <c r="K23" s="44"/>
      <c r="L23" s="44"/>
      <c r="M23" s="57">
        <v>1</v>
      </c>
    </row>
    <row r="24" spans="1:13" ht="15">
      <c r="A24" s="43">
        <v>18</v>
      </c>
      <c r="B24" s="44" t="s">
        <v>222</v>
      </c>
      <c r="C24" s="44"/>
      <c r="D24" s="41"/>
      <c r="E24" s="45"/>
      <c r="F24" s="46"/>
      <c r="G24" s="46"/>
      <c r="H24" s="46"/>
      <c r="I24" s="55"/>
      <c r="J24" s="56"/>
      <c r="K24" s="44"/>
      <c r="L24" s="44"/>
      <c r="M24" s="57"/>
    </row>
    <row r="25" spans="1:13" ht="15">
      <c r="A25" s="43">
        <v>19</v>
      </c>
      <c r="B25" s="44" t="s">
        <v>223</v>
      </c>
      <c r="C25" s="44"/>
      <c r="D25" s="41"/>
      <c r="E25" s="45"/>
      <c r="F25" s="46"/>
      <c r="G25" s="46"/>
      <c r="H25" s="46"/>
      <c r="I25" s="55"/>
      <c r="J25" s="56"/>
      <c r="K25" s="44"/>
      <c r="L25" s="44"/>
      <c r="M25" s="57"/>
    </row>
    <row r="26" spans="1:13" ht="15">
      <c r="A26" s="43">
        <v>20</v>
      </c>
      <c r="B26" s="44" t="s">
        <v>224</v>
      </c>
      <c r="C26" s="44"/>
      <c r="D26" s="41"/>
      <c r="E26" s="45"/>
      <c r="F26" s="46"/>
      <c r="G26" s="46"/>
      <c r="H26" s="46"/>
      <c r="I26" s="55"/>
      <c r="J26" s="56"/>
      <c r="K26" s="44"/>
      <c r="L26" s="44"/>
      <c r="M26" s="57"/>
    </row>
    <row r="27" spans="1:13" ht="15">
      <c r="A27" s="43">
        <v>21</v>
      </c>
      <c r="B27" s="44" t="s">
        <v>225</v>
      </c>
      <c r="C27" s="44">
        <f t="shared" si="1"/>
        <v>2</v>
      </c>
      <c r="D27" s="41">
        <f t="shared" si="2"/>
        <v>0.032258064516129</v>
      </c>
      <c r="E27" s="45">
        <v>2</v>
      </c>
      <c r="F27" s="46"/>
      <c r="G27" s="46">
        <v>2</v>
      </c>
      <c r="H27" s="46"/>
      <c r="I27" s="55"/>
      <c r="J27" s="56"/>
      <c r="K27" s="44"/>
      <c r="L27" s="44"/>
      <c r="M27" s="57"/>
    </row>
    <row r="28" spans="1:13" ht="15">
      <c r="A28" s="43">
        <v>22</v>
      </c>
      <c r="B28" s="44" t="s">
        <v>226</v>
      </c>
      <c r="C28" s="44"/>
      <c r="D28" s="41"/>
      <c r="E28" s="45"/>
      <c r="F28" s="46"/>
      <c r="G28" s="46"/>
      <c r="H28" s="46"/>
      <c r="I28" s="55"/>
      <c r="J28" s="56"/>
      <c r="K28" s="44"/>
      <c r="L28" s="44"/>
      <c r="M28" s="57"/>
    </row>
    <row r="29" spans="1:13" ht="15">
      <c r="A29" s="43">
        <v>23</v>
      </c>
      <c r="B29" s="44" t="s">
        <v>227</v>
      </c>
      <c r="C29" s="44"/>
      <c r="D29" s="41"/>
      <c r="E29" s="45"/>
      <c r="F29" s="46"/>
      <c r="G29" s="46"/>
      <c r="H29" s="46"/>
      <c r="I29" s="55"/>
      <c r="J29" s="56"/>
      <c r="K29" s="44"/>
      <c r="L29" s="44"/>
      <c r="M29" s="57"/>
    </row>
    <row r="30" spans="1:13" ht="15">
      <c r="A30" s="43">
        <v>24</v>
      </c>
      <c r="B30" s="44" t="s">
        <v>228</v>
      </c>
      <c r="C30" s="44"/>
      <c r="D30" s="41"/>
      <c r="E30" s="45"/>
      <c r="F30" s="46"/>
      <c r="G30" s="46"/>
      <c r="H30" s="46"/>
      <c r="I30" s="55"/>
      <c r="J30" s="56"/>
      <c r="K30" s="44"/>
      <c r="L30" s="44"/>
      <c r="M30" s="57"/>
    </row>
    <row r="31" spans="1:13" ht="15">
      <c r="A31" s="43">
        <v>25</v>
      </c>
      <c r="B31" s="44" t="s">
        <v>229</v>
      </c>
      <c r="C31" s="44">
        <f t="shared" si="1"/>
        <v>4</v>
      </c>
      <c r="D31" s="41">
        <f t="shared" si="2"/>
        <v>0.0645161290322581</v>
      </c>
      <c r="E31" s="45">
        <v>2</v>
      </c>
      <c r="F31" s="46"/>
      <c r="G31" s="46">
        <v>2</v>
      </c>
      <c r="H31" s="46"/>
      <c r="I31" s="55"/>
      <c r="J31" s="56">
        <v>2</v>
      </c>
      <c r="K31" s="44">
        <v>1</v>
      </c>
      <c r="L31" s="44"/>
      <c r="M31" s="57">
        <v>1</v>
      </c>
    </row>
    <row r="32" spans="1:13" ht="15">
      <c r="A32" s="43">
        <v>26</v>
      </c>
      <c r="B32" s="44" t="s">
        <v>230</v>
      </c>
      <c r="C32" s="44">
        <f t="shared" si="1"/>
        <v>1</v>
      </c>
      <c r="D32" s="41">
        <f t="shared" si="2"/>
        <v>0.0161290322580645</v>
      </c>
      <c r="E32" s="45"/>
      <c r="F32" s="46"/>
      <c r="G32" s="46"/>
      <c r="H32" s="46"/>
      <c r="I32" s="55"/>
      <c r="J32" s="56">
        <v>1</v>
      </c>
      <c r="K32" s="44"/>
      <c r="L32" s="44"/>
      <c r="M32" s="57">
        <v>1</v>
      </c>
    </row>
    <row r="33" spans="1:13" ht="15">
      <c r="A33" s="43">
        <v>27</v>
      </c>
      <c r="B33" s="44" t="s">
        <v>231</v>
      </c>
      <c r="C33" s="44"/>
      <c r="D33" s="41"/>
      <c r="E33" s="45"/>
      <c r="F33" s="46"/>
      <c r="G33" s="46"/>
      <c r="H33" s="46"/>
      <c r="I33" s="55"/>
      <c r="J33" s="56"/>
      <c r="K33" s="44"/>
      <c r="L33" s="44"/>
      <c r="M33" s="57"/>
    </row>
    <row r="34" spans="1:13" ht="15">
      <c r="A34" s="43">
        <v>28</v>
      </c>
      <c r="B34" s="44" t="s">
        <v>232</v>
      </c>
      <c r="C34" s="44">
        <f t="shared" si="1"/>
        <v>1</v>
      </c>
      <c r="D34" s="41">
        <f t="shared" si="2"/>
        <v>0.0161290322580645</v>
      </c>
      <c r="E34" s="45">
        <v>1</v>
      </c>
      <c r="F34" s="46"/>
      <c r="G34" s="46">
        <v>1</v>
      </c>
      <c r="H34" s="46"/>
      <c r="I34" s="55"/>
      <c r="J34" s="56"/>
      <c r="K34" s="44"/>
      <c r="L34" s="44"/>
      <c r="M34" s="57"/>
    </row>
    <row r="35" spans="1:13" ht="15">
      <c r="A35" s="43">
        <v>29</v>
      </c>
      <c r="B35" s="44" t="s">
        <v>233</v>
      </c>
      <c r="C35" s="44"/>
      <c r="D35" s="41"/>
      <c r="E35" s="45"/>
      <c r="F35" s="46"/>
      <c r="G35" s="46"/>
      <c r="H35" s="46"/>
      <c r="I35" s="55"/>
      <c r="J35" s="56"/>
      <c r="K35" s="44"/>
      <c r="L35" s="44"/>
      <c r="M35" s="57"/>
    </row>
    <row r="36" spans="1:13" ht="15">
      <c r="A36" s="43">
        <v>30</v>
      </c>
      <c r="B36" s="44" t="s">
        <v>234</v>
      </c>
      <c r="C36" s="44"/>
      <c r="D36" s="41"/>
      <c r="E36" s="45"/>
      <c r="F36" s="46"/>
      <c r="G36" s="46"/>
      <c r="H36" s="46"/>
      <c r="I36" s="55"/>
      <c r="J36" s="56"/>
      <c r="K36" s="44"/>
      <c r="L36" s="44"/>
      <c r="M36" s="57"/>
    </row>
    <row r="37" spans="1:13" ht="15">
      <c r="A37" s="47">
        <v>31</v>
      </c>
      <c r="B37" s="48" t="s">
        <v>235</v>
      </c>
      <c r="C37" s="48">
        <f>E37+J37</f>
        <v>2</v>
      </c>
      <c r="D37" s="49">
        <f>C37/C$6</f>
        <v>0.032258064516129</v>
      </c>
      <c r="E37" s="50">
        <v>2</v>
      </c>
      <c r="F37" s="51"/>
      <c r="G37" s="51">
        <v>2</v>
      </c>
      <c r="H37" s="51"/>
      <c r="I37" s="58"/>
      <c r="J37" s="59"/>
      <c r="K37" s="48"/>
      <c r="L37" s="48"/>
      <c r="M37" s="60"/>
    </row>
  </sheetData>
  <sheetProtection/>
  <mergeCells count="7">
    <mergeCell ref="A2:M2"/>
    <mergeCell ref="E4:I4"/>
    <mergeCell ref="J4:M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" width="4.375" style="1" customWidth="1"/>
    <col min="2" max="2" width="7.00390625" style="1" customWidth="1"/>
    <col min="3" max="3" width="6.625" style="1" customWidth="1"/>
    <col min="4" max="4" width="7.75390625" style="1" customWidth="1"/>
    <col min="5" max="5" width="4.625" style="2" customWidth="1"/>
    <col min="6" max="6" width="6.25390625" style="2" customWidth="1"/>
    <col min="7" max="7" width="5.875" style="2" customWidth="1"/>
    <col min="8" max="8" width="7.00390625" style="2" customWidth="1"/>
    <col min="9" max="9" width="7.25390625" style="2" customWidth="1"/>
    <col min="10" max="10" width="5.50390625" style="2" customWidth="1"/>
    <col min="11" max="11" width="6.375" style="2" customWidth="1"/>
    <col min="12" max="12" width="6.625" style="2" customWidth="1"/>
    <col min="13" max="13" width="5.375" style="2" customWidth="1"/>
    <col min="14" max="16384" width="8.75390625" style="1" customWidth="1"/>
  </cols>
  <sheetData>
    <row r="1" ht="19.5" customHeight="1">
      <c r="A1" s="235" t="s">
        <v>286</v>
      </c>
    </row>
    <row r="2" spans="1:13" ht="27.75" customHeight="1">
      <c r="A2" s="308" t="s">
        <v>236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ht="5.25" customHeight="1"/>
    <row r="4" spans="1:13" ht="28.5" customHeight="1">
      <c r="A4" s="310" t="s">
        <v>104</v>
      </c>
      <c r="B4" s="314" t="s">
        <v>105</v>
      </c>
      <c r="C4" s="350" t="s">
        <v>237</v>
      </c>
      <c r="D4" s="352" t="s">
        <v>238</v>
      </c>
      <c r="E4" s="354" t="s">
        <v>197</v>
      </c>
      <c r="F4" s="357" t="s">
        <v>239</v>
      </c>
      <c r="G4" s="357"/>
      <c r="H4" s="357"/>
      <c r="I4" s="358"/>
      <c r="J4" s="359" t="s">
        <v>196</v>
      </c>
      <c r="K4" s="314"/>
      <c r="L4" s="314"/>
      <c r="M4" s="360"/>
    </row>
    <row r="5" spans="1:13" ht="52.5" customHeight="1">
      <c r="A5" s="273"/>
      <c r="B5" s="315"/>
      <c r="C5" s="351"/>
      <c r="D5" s="353"/>
      <c r="E5" s="355"/>
      <c r="F5" s="5" t="s">
        <v>198</v>
      </c>
      <c r="G5" s="5" t="s">
        <v>199</v>
      </c>
      <c r="H5" s="5" t="s">
        <v>200</v>
      </c>
      <c r="I5" s="15" t="s">
        <v>201</v>
      </c>
      <c r="J5" s="16" t="s">
        <v>197</v>
      </c>
      <c r="K5" s="3" t="s">
        <v>202</v>
      </c>
      <c r="L5" s="3" t="s">
        <v>203</v>
      </c>
      <c r="M5" s="17" t="s">
        <v>204</v>
      </c>
    </row>
    <row r="6" spans="1:13" ht="15">
      <c r="A6" s="348"/>
      <c r="B6" s="3" t="s">
        <v>240</v>
      </c>
      <c r="C6" s="3">
        <f aca="true" t="shared" si="0" ref="C6:M6">C7+C8</f>
        <v>643</v>
      </c>
      <c r="D6" s="6">
        <f>C6/C$6</f>
        <v>1</v>
      </c>
      <c r="E6" s="4">
        <f t="shared" si="0"/>
        <v>353</v>
      </c>
      <c r="F6" s="7">
        <f t="shared" si="0"/>
        <v>171</v>
      </c>
      <c r="G6" s="7">
        <f t="shared" si="0"/>
        <v>88</v>
      </c>
      <c r="H6" s="7">
        <f t="shared" si="0"/>
        <v>32</v>
      </c>
      <c r="I6" s="18">
        <f t="shared" si="0"/>
        <v>62</v>
      </c>
      <c r="J6" s="16">
        <f t="shared" si="0"/>
        <v>290</v>
      </c>
      <c r="K6" s="3">
        <f t="shared" si="0"/>
        <v>237</v>
      </c>
      <c r="L6" s="3">
        <f t="shared" si="0"/>
        <v>0</v>
      </c>
      <c r="M6" s="17">
        <f t="shared" si="0"/>
        <v>53</v>
      </c>
    </row>
    <row r="7" spans="1:13" ht="15">
      <c r="A7" s="348"/>
      <c r="B7" s="8" t="s">
        <v>241</v>
      </c>
      <c r="C7" s="3">
        <f>E7+J7</f>
        <v>44</v>
      </c>
      <c r="D7" s="6">
        <f>C7/C$6</f>
        <v>0.0684292379471229</v>
      </c>
      <c r="E7" s="4">
        <f>F7+G7+H7+I7</f>
        <v>32</v>
      </c>
      <c r="F7" s="7">
        <f>#VALUE!</f>
        <v>17</v>
      </c>
      <c r="G7" s="7">
        <v>1</v>
      </c>
      <c r="H7" s="7">
        <v>8</v>
      </c>
      <c r="I7" s="18">
        <v>6</v>
      </c>
      <c r="J7" s="16">
        <f>#VALUE!</f>
        <v>12</v>
      </c>
      <c r="K7" s="3">
        <v>5</v>
      </c>
      <c r="L7" s="3"/>
      <c r="M7" s="17">
        <v>7</v>
      </c>
    </row>
    <row r="8" spans="1:13" ht="15">
      <c r="A8" s="348"/>
      <c r="B8" s="9" t="s">
        <v>242</v>
      </c>
      <c r="C8" s="3">
        <f>E8+J8</f>
        <v>599</v>
      </c>
      <c r="D8" s="6">
        <f>C8/C$6</f>
        <v>0.931570762052877</v>
      </c>
      <c r="E8" s="4">
        <f>F8+G8+H8+I8</f>
        <v>321</v>
      </c>
      <c r="F8" s="7">
        <f>#VALUE!</f>
        <v>154</v>
      </c>
      <c r="G8" s="7">
        <v>87</v>
      </c>
      <c r="H8" s="7">
        <v>24</v>
      </c>
      <c r="I8" s="18">
        <v>56</v>
      </c>
      <c r="J8" s="16">
        <f>#VALUE!</f>
        <v>278</v>
      </c>
      <c r="K8" s="3">
        <v>232</v>
      </c>
      <c r="L8" s="3">
        <v>0</v>
      </c>
      <c r="M8" s="17">
        <v>46</v>
      </c>
    </row>
    <row r="9" spans="1:13" ht="15">
      <c r="A9" s="348">
        <v>1</v>
      </c>
      <c r="B9" s="10" t="s">
        <v>243</v>
      </c>
      <c r="C9" s="3"/>
      <c r="D9" s="6"/>
      <c r="E9" s="4"/>
      <c r="F9" s="7"/>
      <c r="G9" s="7"/>
      <c r="H9" s="7"/>
      <c r="I9" s="18"/>
      <c r="J9" s="16"/>
      <c r="K9" s="3"/>
      <c r="L9" s="3"/>
      <c r="M9" s="17"/>
    </row>
    <row r="10" spans="1:13" ht="15">
      <c r="A10" s="348"/>
      <c r="B10" s="9" t="s">
        <v>241</v>
      </c>
      <c r="C10" s="10"/>
      <c r="D10" s="11"/>
      <c r="E10" s="12"/>
      <c r="F10" s="13"/>
      <c r="G10" s="13"/>
      <c r="H10" s="13"/>
      <c r="I10" s="19"/>
      <c r="J10" s="20"/>
      <c r="K10" s="10"/>
      <c r="L10" s="10"/>
      <c r="M10" s="21"/>
    </row>
    <row r="11" spans="1:13" ht="15">
      <c r="A11" s="348"/>
      <c r="B11" s="9" t="s">
        <v>242</v>
      </c>
      <c r="C11" s="10"/>
      <c r="D11" s="11"/>
      <c r="E11" s="12"/>
      <c r="F11" s="7"/>
      <c r="G11" s="7"/>
      <c r="H11" s="7"/>
      <c r="I11" s="18"/>
      <c r="J11" s="20"/>
      <c r="K11" s="3"/>
      <c r="L11" s="3"/>
      <c r="M11" s="17"/>
    </row>
    <row r="12" spans="1:13" ht="15">
      <c r="A12" s="348">
        <v>2</v>
      </c>
      <c r="B12" s="10" t="s">
        <v>244</v>
      </c>
      <c r="C12" s="3"/>
      <c r="D12" s="6"/>
      <c r="E12" s="4"/>
      <c r="F12" s="7"/>
      <c r="G12" s="7"/>
      <c r="H12" s="7"/>
      <c r="I12" s="18"/>
      <c r="J12" s="16"/>
      <c r="K12" s="3"/>
      <c r="L12" s="3"/>
      <c r="M12" s="17"/>
    </row>
    <row r="13" spans="1:13" ht="15">
      <c r="A13" s="348"/>
      <c r="B13" s="9" t="s">
        <v>241</v>
      </c>
      <c r="C13" s="10"/>
      <c r="D13" s="11"/>
      <c r="E13" s="12"/>
      <c r="F13" s="13"/>
      <c r="G13" s="13"/>
      <c r="H13" s="13"/>
      <c r="I13" s="19"/>
      <c r="J13" s="20"/>
      <c r="K13" s="10"/>
      <c r="L13" s="10"/>
      <c r="M13" s="21"/>
    </row>
    <row r="14" spans="1:13" ht="15">
      <c r="A14" s="348"/>
      <c r="B14" s="9" t="s">
        <v>242</v>
      </c>
      <c r="C14" s="10"/>
      <c r="D14" s="11"/>
      <c r="E14" s="12"/>
      <c r="F14" s="7"/>
      <c r="G14" s="7"/>
      <c r="H14" s="7"/>
      <c r="I14" s="18"/>
      <c r="J14" s="20"/>
      <c r="K14" s="3"/>
      <c r="L14" s="3"/>
      <c r="M14" s="17"/>
    </row>
    <row r="15" spans="1:13" ht="15">
      <c r="A15" s="348">
        <v>3</v>
      </c>
      <c r="B15" s="10" t="s">
        <v>245</v>
      </c>
      <c r="C15" s="3">
        <f>C16+C17</f>
        <v>24</v>
      </c>
      <c r="D15" s="6">
        <f>C15/C$6</f>
        <v>0.0373250388802488</v>
      </c>
      <c r="E15" s="4">
        <f>E16+E17</f>
        <v>11</v>
      </c>
      <c r="F15" s="7">
        <f aca="true" t="shared" si="1" ref="F15:M15">F16+F17</f>
        <v>10</v>
      </c>
      <c r="G15" s="7">
        <f t="shared" si="1"/>
        <v>1</v>
      </c>
      <c r="H15" s="7">
        <f t="shared" si="1"/>
        <v>0</v>
      </c>
      <c r="I15" s="18">
        <f t="shared" si="1"/>
        <v>0</v>
      </c>
      <c r="J15" s="16">
        <f t="shared" si="1"/>
        <v>13</v>
      </c>
      <c r="K15" s="3">
        <f t="shared" si="1"/>
        <v>0</v>
      </c>
      <c r="L15" s="3">
        <f t="shared" si="1"/>
        <v>0</v>
      </c>
      <c r="M15" s="17">
        <f t="shared" si="1"/>
        <v>13</v>
      </c>
    </row>
    <row r="16" spans="1:13" ht="15">
      <c r="A16" s="348"/>
      <c r="B16" s="9" t="s">
        <v>241</v>
      </c>
      <c r="C16" s="10">
        <f>E16+J16</f>
        <v>9</v>
      </c>
      <c r="D16" s="11"/>
      <c r="E16" s="12">
        <f>F16+G16+H16+I16</f>
        <v>8</v>
      </c>
      <c r="F16" s="13">
        <v>7</v>
      </c>
      <c r="G16" s="13">
        <v>1</v>
      </c>
      <c r="H16" s="13">
        <v>0</v>
      </c>
      <c r="I16" s="19">
        <v>0</v>
      </c>
      <c r="J16" s="20">
        <f>K16+L16+M16</f>
        <v>1</v>
      </c>
      <c r="K16" s="10">
        <v>0</v>
      </c>
      <c r="L16" s="10">
        <v>0</v>
      </c>
      <c r="M16" s="21">
        <v>1</v>
      </c>
    </row>
    <row r="17" spans="1:13" ht="15">
      <c r="A17" s="348"/>
      <c r="B17" s="9" t="s">
        <v>242</v>
      </c>
      <c r="C17" s="10">
        <f>E17+J17</f>
        <v>15</v>
      </c>
      <c r="D17" s="11"/>
      <c r="E17" s="12">
        <f>F17+G17+H17+I17</f>
        <v>3</v>
      </c>
      <c r="F17" s="7">
        <v>3</v>
      </c>
      <c r="G17" s="7">
        <v>0</v>
      </c>
      <c r="H17" s="7">
        <v>0</v>
      </c>
      <c r="I17" s="18">
        <v>0</v>
      </c>
      <c r="J17" s="20">
        <f>K17+L17+M17</f>
        <v>12</v>
      </c>
      <c r="K17" s="3">
        <v>0</v>
      </c>
      <c r="L17" s="3">
        <v>0</v>
      </c>
      <c r="M17" s="17">
        <v>12</v>
      </c>
    </row>
    <row r="18" spans="1:13" ht="15">
      <c r="A18" s="348">
        <v>4</v>
      </c>
      <c r="B18" s="10" t="s">
        <v>246</v>
      </c>
      <c r="C18" s="3">
        <f>C19+C20</f>
        <v>11</v>
      </c>
      <c r="D18" s="6">
        <f>C18/C$6</f>
        <v>0.0171073094867807</v>
      </c>
      <c r="E18" s="4">
        <f aca="true" t="shared" si="2" ref="E18:M18">E19+E20</f>
        <v>7</v>
      </c>
      <c r="F18" s="7">
        <f t="shared" si="2"/>
        <v>4</v>
      </c>
      <c r="G18" s="7">
        <f t="shared" si="2"/>
        <v>0</v>
      </c>
      <c r="H18" s="7">
        <f t="shared" si="2"/>
        <v>3</v>
      </c>
      <c r="I18" s="18">
        <f t="shared" si="2"/>
        <v>0</v>
      </c>
      <c r="J18" s="16">
        <f t="shared" si="2"/>
        <v>4</v>
      </c>
      <c r="K18" s="3">
        <f t="shared" si="2"/>
        <v>3</v>
      </c>
      <c r="L18" s="3">
        <f t="shared" si="2"/>
        <v>0</v>
      </c>
      <c r="M18" s="17">
        <f t="shared" si="2"/>
        <v>1</v>
      </c>
    </row>
    <row r="19" spans="1:13" ht="15">
      <c r="A19" s="348"/>
      <c r="B19" s="9" t="s">
        <v>241</v>
      </c>
      <c r="C19" s="10">
        <f>E19+J19</f>
        <v>0</v>
      </c>
      <c r="D19" s="11"/>
      <c r="E19" s="12">
        <f>F19+G19+H19+I19</f>
        <v>0</v>
      </c>
      <c r="F19" s="13">
        <v>0</v>
      </c>
      <c r="G19" s="13">
        <v>0</v>
      </c>
      <c r="H19" s="13">
        <v>0</v>
      </c>
      <c r="I19" s="19">
        <v>0</v>
      </c>
      <c r="J19" s="20">
        <f>K19+L19+M19</f>
        <v>0</v>
      </c>
      <c r="K19" s="10">
        <v>0</v>
      </c>
      <c r="L19" s="10">
        <v>0</v>
      </c>
      <c r="M19" s="21">
        <v>0</v>
      </c>
    </row>
    <row r="20" spans="1:13" ht="15">
      <c r="A20" s="348"/>
      <c r="B20" s="9" t="s">
        <v>242</v>
      </c>
      <c r="C20" s="10">
        <f>E20+J20</f>
        <v>11</v>
      </c>
      <c r="D20" s="14"/>
      <c r="E20" s="12">
        <f>F20+G20+H20+I20</f>
        <v>7</v>
      </c>
      <c r="F20" s="7">
        <v>4</v>
      </c>
      <c r="G20" s="7">
        <v>0</v>
      </c>
      <c r="H20" s="7">
        <v>3</v>
      </c>
      <c r="I20" s="18">
        <v>0</v>
      </c>
      <c r="J20" s="20">
        <f>K20+L20+M20</f>
        <v>4</v>
      </c>
      <c r="K20" s="3">
        <v>3</v>
      </c>
      <c r="L20" s="3">
        <v>0</v>
      </c>
      <c r="M20" s="17">
        <v>1</v>
      </c>
    </row>
    <row r="21" spans="1:13" ht="15">
      <c r="A21" s="348">
        <v>5</v>
      </c>
      <c r="B21" s="10" t="s">
        <v>247</v>
      </c>
      <c r="C21" s="3">
        <f aca="true" t="shared" si="3" ref="C21:M21">C22+C23</f>
        <v>15</v>
      </c>
      <c r="D21" s="6">
        <f>C21/C$6</f>
        <v>0.0233281493001555</v>
      </c>
      <c r="E21" s="4">
        <f t="shared" si="3"/>
        <v>1</v>
      </c>
      <c r="F21" s="7">
        <f t="shared" si="3"/>
        <v>0</v>
      </c>
      <c r="G21" s="7">
        <f t="shared" si="3"/>
        <v>1</v>
      </c>
      <c r="H21" s="7">
        <f t="shared" si="3"/>
        <v>0</v>
      </c>
      <c r="I21" s="18">
        <f t="shared" si="3"/>
        <v>0</v>
      </c>
      <c r="J21" s="16">
        <f t="shared" si="3"/>
        <v>14</v>
      </c>
      <c r="K21" s="3">
        <f t="shared" si="3"/>
        <v>13</v>
      </c>
      <c r="L21" s="3">
        <f t="shared" si="3"/>
        <v>0</v>
      </c>
      <c r="M21" s="17">
        <f t="shared" si="3"/>
        <v>1</v>
      </c>
    </row>
    <row r="22" spans="1:13" ht="15">
      <c r="A22" s="348"/>
      <c r="B22" s="9" t="s">
        <v>241</v>
      </c>
      <c r="C22" s="10">
        <f>E22+J22</f>
        <v>1</v>
      </c>
      <c r="D22" s="11"/>
      <c r="E22" s="12">
        <f>F22+G22+H22+I22</f>
        <v>0</v>
      </c>
      <c r="F22" s="13">
        <v>0</v>
      </c>
      <c r="G22" s="13">
        <v>0</v>
      </c>
      <c r="H22" s="13">
        <v>0</v>
      </c>
      <c r="I22" s="19">
        <v>0</v>
      </c>
      <c r="J22" s="20">
        <f>K22+L22+M22</f>
        <v>1</v>
      </c>
      <c r="K22" s="10">
        <v>1</v>
      </c>
      <c r="L22" s="10">
        <v>0</v>
      </c>
      <c r="M22" s="21">
        <v>0</v>
      </c>
    </row>
    <row r="23" spans="1:13" ht="15">
      <c r="A23" s="348"/>
      <c r="B23" s="9" t="s">
        <v>242</v>
      </c>
      <c r="C23" s="10">
        <f>E23+J23</f>
        <v>14</v>
      </c>
      <c r="D23" s="11"/>
      <c r="E23" s="12">
        <f>F23+G23+H23+I23</f>
        <v>1</v>
      </c>
      <c r="F23" s="7">
        <v>0</v>
      </c>
      <c r="G23" s="7">
        <v>1</v>
      </c>
      <c r="H23" s="7">
        <v>0</v>
      </c>
      <c r="I23" s="18">
        <v>0</v>
      </c>
      <c r="J23" s="20">
        <f>K23+L23+M23</f>
        <v>13</v>
      </c>
      <c r="K23" s="3">
        <v>12</v>
      </c>
      <c r="L23" s="3">
        <v>0</v>
      </c>
      <c r="M23" s="17">
        <v>1</v>
      </c>
    </row>
    <row r="24" spans="1:13" ht="15">
      <c r="A24" s="348">
        <v>6</v>
      </c>
      <c r="B24" s="10" t="s">
        <v>248</v>
      </c>
      <c r="C24" s="3">
        <f aca="true" t="shared" si="4" ref="C24:M24">C25+C26</f>
        <v>7</v>
      </c>
      <c r="D24" s="6">
        <f>C24/C$6</f>
        <v>0.0108864696734059</v>
      </c>
      <c r="E24" s="4">
        <f t="shared" si="4"/>
        <v>6</v>
      </c>
      <c r="F24" s="7">
        <f t="shared" si="4"/>
        <v>5</v>
      </c>
      <c r="G24" s="7">
        <f t="shared" si="4"/>
        <v>1</v>
      </c>
      <c r="H24" s="7">
        <f t="shared" si="4"/>
        <v>0</v>
      </c>
      <c r="I24" s="18">
        <f t="shared" si="4"/>
        <v>0</v>
      </c>
      <c r="J24" s="16">
        <f t="shared" si="4"/>
        <v>1</v>
      </c>
      <c r="K24" s="3">
        <f t="shared" si="4"/>
        <v>0</v>
      </c>
      <c r="L24" s="3">
        <f t="shared" si="4"/>
        <v>0</v>
      </c>
      <c r="M24" s="17">
        <f t="shared" si="4"/>
        <v>1</v>
      </c>
    </row>
    <row r="25" spans="1:13" ht="15">
      <c r="A25" s="348"/>
      <c r="B25" s="9" t="s">
        <v>241</v>
      </c>
      <c r="C25" s="10">
        <f>E25+J25</f>
        <v>0</v>
      </c>
      <c r="D25" s="11"/>
      <c r="E25" s="12">
        <f>F25+G25+H25+I25</f>
        <v>0</v>
      </c>
      <c r="F25" s="13"/>
      <c r="G25" s="13"/>
      <c r="H25" s="13"/>
      <c r="I25" s="19"/>
      <c r="J25" s="20">
        <f>K25+L25+M25</f>
        <v>0</v>
      </c>
      <c r="K25" s="10"/>
      <c r="L25" s="10"/>
      <c r="M25" s="21"/>
    </row>
    <row r="26" spans="1:13" ht="15">
      <c r="A26" s="348"/>
      <c r="B26" s="9" t="s">
        <v>242</v>
      </c>
      <c r="C26" s="10">
        <f>E26+J26</f>
        <v>7</v>
      </c>
      <c r="D26" s="11"/>
      <c r="E26" s="12">
        <f>F26+G26+H26+I26</f>
        <v>6</v>
      </c>
      <c r="F26" s="7">
        <v>5</v>
      </c>
      <c r="G26" s="7">
        <v>1</v>
      </c>
      <c r="H26" s="7">
        <v>0</v>
      </c>
      <c r="I26" s="18">
        <v>0</v>
      </c>
      <c r="J26" s="20">
        <f>K26+L26+M26</f>
        <v>1</v>
      </c>
      <c r="K26" s="3">
        <v>0</v>
      </c>
      <c r="L26" s="3">
        <v>0</v>
      </c>
      <c r="M26" s="17">
        <v>1</v>
      </c>
    </row>
    <row r="27" spans="1:13" ht="15">
      <c r="A27" s="348">
        <v>7</v>
      </c>
      <c r="B27" s="10" t="s">
        <v>249</v>
      </c>
      <c r="C27" s="3">
        <f aca="true" t="shared" si="5" ref="C27:M27">C28+C29</f>
        <v>5</v>
      </c>
      <c r="D27" s="6">
        <f>C27/C$6</f>
        <v>0.00777604976671851</v>
      </c>
      <c r="E27" s="4">
        <f t="shared" si="5"/>
        <v>3</v>
      </c>
      <c r="F27" s="7">
        <f t="shared" si="5"/>
        <v>3</v>
      </c>
      <c r="G27" s="7">
        <f t="shared" si="5"/>
        <v>0</v>
      </c>
      <c r="H27" s="7">
        <f t="shared" si="5"/>
        <v>0</v>
      </c>
      <c r="I27" s="18">
        <f t="shared" si="5"/>
        <v>0</v>
      </c>
      <c r="J27" s="16">
        <f t="shared" si="5"/>
        <v>2</v>
      </c>
      <c r="K27" s="3">
        <f t="shared" si="5"/>
        <v>2</v>
      </c>
      <c r="L27" s="3">
        <f t="shared" si="5"/>
        <v>0</v>
      </c>
      <c r="M27" s="17">
        <f t="shared" si="5"/>
        <v>0</v>
      </c>
    </row>
    <row r="28" spans="1:13" ht="15">
      <c r="A28" s="348"/>
      <c r="B28" s="9" t="s">
        <v>241</v>
      </c>
      <c r="C28" s="10">
        <f>E28+J28</f>
        <v>0</v>
      </c>
      <c r="D28" s="11"/>
      <c r="E28" s="12">
        <f>F28+G28+H28+I28</f>
        <v>0</v>
      </c>
      <c r="F28" s="13"/>
      <c r="G28" s="13"/>
      <c r="H28" s="13"/>
      <c r="I28" s="19"/>
      <c r="J28" s="20">
        <f>K28+L28+M28</f>
        <v>0</v>
      </c>
      <c r="K28" s="10"/>
      <c r="L28" s="10"/>
      <c r="M28" s="21"/>
    </row>
    <row r="29" spans="1:13" ht="15">
      <c r="A29" s="348"/>
      <c r="B29" s="9" t="s">
        <v>242</v>
      </c>
      <c r="C29" s="10">
        <f>E29+J29</f>
        <v>5</v>
      </c>
      <c r="D29" s="11"/>
      <c r="E29" s="12">
        <f>F29+G29+H29+I29</f>
        <v>3</v>
      </c>
      <c r="F29" s="7">
        <v>3</v>
      </c>
      <c r="G29" s="7">
        <v>0</v>
      </c>
      <c r="H29" s="7">
        <v>0</v>
      </c>
      <c r="I29" s="18">
        <v>0</v>
      </c>
      <c r="J29" s="20">
        <f>K29+L29+M29</f>
        <v>2</v>
      </c>
      <c r="K29" s="3">
        <v>2</v>
      </c>
      <c r="L29" s="3">
        <v>0</v>
      </c>
      <c r="M29" s="17">
        <v>0</v>
      </c>
    </row>
    <row r="30" spans="1:13" ht="15">
      <c r="A30" s="348">
        <v>8</v>
      </c>
      <c r="B30" s="10" t="s">
        <v>250</v>
      </c>
      <c r="C30" s="3">
        <f aca="true" t="shared" si="6" ref="C30:M30">C31+C32</f>
        <v>42</v>
      </c>
      <c r="D30" s="6">
        <f>C30/C$6</f>
        <v>0.0653188180404355</v>
      </c>
      <c r="E30" s="4">
        <f t="shared" si="6"/>
        <v>5</v>
      </c>
      <c r="F30" s="7">
        <f t="shared" si="6"/>
        <v>2</v>
      </c>
      <c r="G30" s="7">
        <f t="shared" si="6"/>
        <v>3</v>
      </c>
      <c r="H30" s="7">
        <f t="shared" si="6"/>
        <v>0</v>
      </c>
      <c r="I30" s="18">
        <f t="shared" si="6"/>
        <v>0</v>
      </c>
      <c r="J30" s="16">
        <f t="shared" si="6"/>
        <v>37</v>
      </c>
      <c r="K30" s="3">
        <f t="shared" si="6"/>
        <v>35</v>
      </c>
      <c r="L30" s="3">
        <f t="shared" si="6"/>
        <v>0</v>
      </c>
      <c r="M30" s="17">
        <f t="shared" si="6"/>
        <v>2</v>
      </c>
    </row>
    <row r="31" spans="1:13" ht="15">
      <c r="A31" s="348"/>
      <c r="B31" s="9" t="s">
        <v>241</v>
      </c>
      <c r="C31" s="10">
        <f>E31+J31</f>
        <v>2</v>
      </c>
      <c r="D31" s="11"/>
      <c r="E31" s="12">
        <f>F31+G31+H31+I31</f>
        <v>0</v>
      </c>
      <c r="F31" s="13">
        <v>0</v>
      </c>
      <c r="G31" s="13">
        <v>0</v>
      </c>
      <c r="H31" s="13">
        <v>0</v>
      </c>
      <c r="I31" s="19">
        <v>0</v>
      </c>
      <c r="J31" s="20">
        <f>K31+L31+M31</f>
        <v>2</v>
      </c>
      <c r="K31" s="10">
        <v>0</v>
      </c>
      <c r="L31" s="10">
        <v>0</v>
      </c>
      <c r="M31" s="21">
        <v>2</v>
      </c>
    </row>
    <row r="32" spans="1:13" ht="15">
      <c r="A32" s="348"/>
      <c r="B32" s="9" t="s">
        <v>242</v>
      </c>
      <c r="C32" s="10">
        <f>E32+J32</f>
        <v>40</v>
      </c>
      <c r="D32" s="11"/>
      <c r="E32" s="12">
        <f>F32+G32+H32+I32</f>
        <v>5</v>
      </c>
      <c r="F32" s="7">
        <v>2</v>
      </c>
      <c r="G32" s="7">
        <v>3</v>
      </c>
      <c r="H32" s="7">
        <v>0</v>
      </c>
      <c r="I32" s="18">
        <v>0</v>
      </c>
      <c r="J32" s="20">
        <f>K32+L32+M32</f>
        <v>35</v>
      </c>
      <c r="K32" s="3">
        <v>35</v>
      </c>
      <c r="L32" s="3">
        <v>0</v>
      </c>
      <c r="M32" s="17">
        <v>0</v>
      </c>
    </row>
    <row r="33" spans="1:13" ht="15">
      <c r="A33" s="348">
        <v>9</v>
      </c>
      <c r="B33" s="10" t="s">
        <v>251</v>
      </c>
      <c r="C33" s="3"/>
      <c r="D33" s="6"/>
      <c r="E33" s="4"/>
      <c r="F33" s="7"/>
      <c r="G33" s="7"/>
      <c r="H33" s="7"/>
      <c r="I33" s="18"/>
      <c r="J33" s="16"/>
      <c r="K33" s="3"/>
      <c r="L33" s="3"/>
      <c r="M33" s="17"/>
    </row>
    <row r="34" spans="1:13" ht="15">
      <c r="A34" s="348"/>
      <c r="B34" s="9" t="s">
        <v>241</v>
      </c>
      <c r="C34" s="10"/>
      <c r="D34" s="11"/>
      <c r="E34" s="12"/>
      <c r="F34" s="13"/>
      <c r="G34" s="13"/>
      <c r="H34" s="13"/>
      <c r="I34" s="19"/>
      <c r="J34" s="20"/>
      <c r="K34" s="10"/>
      <c r="L34" s="10"/>
      <c r="M34" s="21"/>
    </row>
    <row r="35" spans="1:13" ht="15">
      <c r="A35" s="348"/>
      <c r="B35" s="9" t="s">
        <v>242</v>
      </c>
      <c r="C35" s="10"/>
      <c r="D35" s="11"/>
      <c r="E35" s="12"/>
      <c r="F35" s="7"/>
      <c r="G35" s="7"/>
      <c r="H35" s="7"/>
      <c r="I35" s="18"/>
      <c r="J35" s="20"/>
      <c r="K35" s="3"/>
      <c r="L35" s="3"/>
      <c r="M35" s="17"/>
    </row>
    <row r="36" spans="1:13" ht="15">
      <c r="A36" s="348">
        <v>10</v>
      </c>
      <c r="B36" s="10" t="s">
        <v>252</v>
      </c>
      <c r="C36" s="3"/>
      <c r="D36" s="6"/>
      <c r="E36" s="4"/>
      <c r="F36" s="7"/>
      <c r="G36" s="7"/>
      <c r="H36" s="7"/>
      <c r="I36" s="18"/>
      <c r="J36" s="16"/>
      <c r="K36" s="3"/>
      <c r="L36" s="3"/>
      <c r="M36" s="17"/>
    </row>
    <row r="37" spans="1:13" ht="15">
      <c r="A37" s="348"/>
      <c r="B37" s="9" t="s">
        <v>241</v>
      </c>
      <c r="C37" s="10"/>
      <c r="D37" s="11"/>
      <c r="E37" s="12"/>
      <c r="F37" s="13"/>
      <c r="G37" s="13"/>
      <c r="H37" s="13"/>
      <c r="I37" s="19"/>
      <c r="J37" s="20"/>
      <c r="K37" s="10"/>
      <c r="L37" s="10"/>
      <c r="M37" s="21"/>
    </row>
    <row r="38" spans="1:13" ht="15">
      <c r="A38" s="348"/>
      <c r="B38" s="9" t="s">
        <v>242</v>
      </c>
      <c r="C38" s="10"/>
      <c r="D38" s="11"/>
      <c r="E38" s="12"/>
      <c r="F38" s="7"/>
      <c r="G38" s="7"/>
      <c r="H38" s="7"/>
      <c r="I38" s="18"/>
      <c r="J38" s="20"/>
      <c r="K38" s="3"/>
      <c r="L38" s="3"/>
      <c r="M38" s="17"/>
    </row>
    <row r="39" spans="1:13" ht="15">
      <c r="A39" s="348">
        <v>11</v>
      </c>
      <c r="B39" s="10" t="s">
        <v>253</v>
      </c>
      <c r="C39" s="3">
        <f aca="true" t="shared" si="7" ref="C39:M39">C40+C41</f>
        <v>11</v>
      </c>
      <c r="D39" s="6">
        <f>C39/C$6</f>
        <v>0.0171073094867807</v>
      </c>
      <c r="E39" s="4">
        <f t="shared" si="7"/>
        <v>8</v>
      </c>
      <c r="F39" s="7">
        <f t="shared" si="7"/>
        <v>1</v>
      </c>
      <c r="G39" s="7">
        <f t="shared" si="7"/>
        <v>7</v>
      </c>
      <c r="H39" s="7">
        <f t="shared" si="7"/>
        <v>0</v>
      </c>
      <c r="I39" s="18">
        <f t="shared" si="7"/>
        <v>0</v>
      </c>
      <c r="J39" s="16">
        <f t="shared" si="7"/>
        <v>3</v>
      </c>
      <c r="K39" s="3">
        <f t="shared" si="7"/>
        <v>3</v>
      </c>
      <c r="L39" s="3">
        <f t="shared" si="7"/>
        <v>0</v>
      </c>
      <c r="M39" s="17">
        <f t="shared" si="7"/>
        <v>0</v>
      </c>
    </row>
    <row r="40" spans="1:13" ht="15">
      <c r="A40" s="348"/>
      <c r="B40" s="9" t="s">
        <v>241</v>
      </c>
      <c r="C40" s="10">
        <f>E40+J40</f>
        <v>0</v>
      </c>
      <c r="D40" s="11"/>
      <c r="E40" s="12">
        <f>F40+G40+H40+I40</f>
        <v>0</v>
      </c>
      <c r="F40" s="13"/>
      <c r="G40" s="13"/>
      <c r="H40" s="13"/>
      <c r="I40" s="19"/>
      <c r="J40" s="20">
        <f>K40+L40+M40</f>
        <v>0</v>
      </c>
      <c r="K40" s="10"/>
      <c r="L40" s="10"/>
      <c r="M40" s="21"/>
    </row>
    <row r="41" spans="1:13" ht="15">
      <c r="A41" s="348"/>
      <c r="B41" s="9" t="s">
        <v>242</v>
      </c>
      <c r="C41" s="10">
        <f>E41+J41</f>
        <v>11</v>
      </c>
      <c r="D41" s="11"/>
      <c r="E41" s="12">
        <f>F41+G41+H41+I41</f>
        <v>8</v>
      </c>
      <c r="F41" s="7">
        <v>1</v>
      </c>
      <c r="G41" s="7">
        <v>7</v>
      </c>
      <c r="H41" s="7">
        <v>0</v>
      </c>
      <c r="I41" s="18">
        <v>0</v>
      </c>
      <c r="J41" s="20">
        <f>K41+L41+M41</f>
        <v>3</v>
      </c>
      <c r="K41" s="3">
        <v>3</v>
      </c>
      <c r="L41" s="3">
        <v>0</v>
      </c>
      <c r="M41" s="17">
        <v>0</v>
      </c>
    </row>
    <row r="42" spans="1:13" ht="15">
      <c r="A42" s="348">
        <v>12</v>
      </c>
      <c r="B42" s="10" t="s">
        <v>254</v>
      </c>
      <c r="C42" s="3">
        <f aca="true" t="shared" si="8" ref="C42:M42">C43+C44</f>
        <v>11</v>
      </c>
      <c r="D42" s="6">
        <f>C42/C$6</f>
        <v>0.0171073094867807</v>
      </c>
      <c r="E42" s="4">
        <f t="shared" si="8"/>
        <v>6</v>
      </c>
      <c r="F42" s="7">
        <f t="shared" si="8"/>
        <v>4</v>
      </c>
      <c r="G42" s="7">
        <f t="shared" si="8"/>
        <v>0</v>
      </c>
      <c r="H42" s="7">
        <f t="shared" si="8"/>
        <v>2</v>
      </c>
      <c r="I42" s="18">
        <f t="shared" si="8"/>
        <v>0</v>
      </c>
      <c r="J42" s="16">
        <f t="shared" si="8"/>
        <v>5</v>
      </c>
      <c r="K42" s="3">
        <f t="shared" si="8"/>
        <v>3</v>
      </c>
      <c r="L42" s="3">
        <f t="shared" si="8"/>
        <v>0</v>
      </c>
      <c r="M42" s="17">
        <f t="shared" si="8"/>
        <v>2</v>
      </c>
    </row>
    <row r="43" spans="1:13" ht="15">
      <c r="A43" s="348"/>
      <c r="B43" s="9" t="s">
        <v>241</v>
      </c>
      <c r="C43" s="10">
        <f>E43+J43</f>
        <v>3</v>
      </c>
      <c r="D43" s="11"/>
      <c r="E43" s="12">
        <f>F43+G43+H43+I43</f>
        <v>2</v>
      </c>
      <c r="F43" s="13">
        <v>0</v>
      </c>
      <c r="G43" s="13">
        <v>0</v>
      </c>
      <c r="H43" s="13">
        <v>2</v>
      </c>
      <c r="I43" s="19">
        <v>0</v>
      </c>
      <c r="J43" s="20">
        <f>K43+L43+M43</f>
        <v>1</v>
      </c>
      <c r="K43" s="10">
        <v>1</v>
      </c>
      <c r="L43" s="10">
        <v>0</v>
      </c>
      <c r="M43" s="21">
        <v>0</v>
      </c>
    </row>
    <row r="44" spans="1:13" ht="15">
      <c r="A44" s="348"/>
      <c r="B44" s="9" t="s">
        <v>242</v>
      </c>
      <c r="C44" s="10">
        <f>E44+J44</f>
        <v>8</v>
      </c>
      <c r="D44" s="11"/>
      <c r="E44" s="12">
        <f>F44+G44+H44+I44</f>
        <v>4</v>
      </c>
      <c r="F44" s="7">
        <v>4</v>
      </c>
      <c r="G44" s="7">
        <v>0</v>
      </c>
      <c r="H44" s="7">
        <v>0</v>
      </c>
      <c r="I44" s="18">
        <v>0</v>
      </c>
      <c r="J44" s="20">
        <f>K44+L44+M44</f>
        <v>4</v>
      </c>
      <c r="K44" s="3">
        <v>2</v>
      </c>
      <c r="L44" s="3">
        <v>0</v>
      </c>
      <c r="M44" s="17">
        <v>2</v>
      </c>
    </row>
    <row r="45" spans="1:13" ht="15">
      <c r="A45" s="348">
        <v>13</v>
      </c>
      <c r="B45" s="10" t="s">
        <v>255</v>
      </c>
      <c r="C45" s="3">
        <f aca="true" t="shared" si="9" ref="C45:M45">C46+C47</f>
        <v>8</v>
      </c>
      <c r="D45" s="6">
        <f>C45/C$6</f>
        <v>0.0124416796267496</v>
      </c>
      <c r="E45" s="4">
        <f t="shared" si="9"/>
        <v>3</v>
      </c>
      <c r="F45" s="7">
        <f t="shared" si="9"/>
        <v>0</v>
      </c>
      <c r="G45" s="7">
        <f t="shared" si="9"/>
        <v>3</v>
      </c>
      <c r="H45" s="7">
        <f t="shared" si="9"/>
        <v>0</v>
      </c>
      <c r="I45" s="18">
        <f t="shared" si="9"/>
        <v>0</v>
      </c>
      <c r="J45" s="16">
        <f t="shared" si="9"/>
        <v>5</v>
      </c>
      <c r="K45" s="3">
        <f t="shared" si="9"/>
        <v>5</v>
      </c>
      <c r="L45" s="3">
        <f t="shared" si="9"/>
        <v>0</v>
      </c>
      <c r="M45" s="17">
        <f t="shared" si="9"/>
        <v>0</v>
      </c>
    </row>
    <row r="46" spans="1:13" ht="15">
      <c r="A46" s="348"/>
      <c r="B46" s="9" t="s">
        <v>241</v>
      </c>
      <c r="C46" s="10">
        <f>E46+J46</f>
        <v>0</v>
      </c>
      <c r="D46" s="11"/>
      <c r="E46" s="12">
        <f>F46+G46+H46+I46</f>
        <v>0</v>
      </c>
      <c r="F46" s="13">
        <v>0</v>
      </c>
      <c r="G46" s="13">
        <v>0</v>
      </c>
      <c r="H46" s="13">
        <v>0</v>
      </c>
      <c r="I46" s="19">
        <v>0</v>
      </c>
      <c r="J46" s="20">
        <f>K46+L46+M46</f>
        <v>0</v>
      </c>
      <c r="K46" s="10">
        <v>0</v>
      </c>
      <c r="L46" s="10">
        <v>0</v>
      </c>
      <c r="M46" s="21">
        <v>0</v>
      </c>
    </row>
    <row r="47" spans="1:13" ht="15">
      <c r="A47" s="348"/>
      <c r="B47" s="9" t="s">
        <v>242</v>
      </c>
      <c r="C47" s="10">
        <f>E47+J47</f>
        <v>8</v>
      </c>
      <c r="D47" s="11"/>
      <c r="E47" s="12">
        <f>F47+G47+H47+I47</f>
        <v>3</v>
      </c>
      <c r="F47" s="7">
        <v>0</v>
      </c>
      <c r="G47" s="7">
        <v>3</v>
      </c>
      <c r="H47" s="7">
        <v>0</v>
      </c>
      <c r="I47" s="18">
        <v>0</v>
      </c>
      <c r="J47" s="20">
        <f>K47+L47+M47</f>
        <v>5</v>
      </c>
      <c r="K47" s="3">
        <v>5</v>
      </c>
      <c r="L47" s="3">
        <v>0</v>
      </c>
      <c r="M47" s="17">
        <v>0</v>
      </c>
    </row>
    <row r="48" spans="1:13" ht="15">
      <c r="A48" s="348">
        <v>14</v>
      </c>
      <c r="B48" s="10" t="s">
        <v>256</v>
      </c>
      <c r="C48" s="3">
        <f aca="true" t="shared" si="10" ref="C48:M48">C49+C50</f>
        <v>12</v>
      </c>
      <c r="D48" s="6">
        <f>C48/C$6</f>
        <v>0.0186625194401244</v>
      </c>
      <c r="E48" s="4">
        <f t="shared" si="10"/>
        <v>6</v>
      </c>
      <c r="F48" s="7">
        <f t="shared" si="10"/>
        <v>4</v>
      </c>
      <c r="G48" s="7">
        <f t="shared" si="10"/>
        <v>2</v>
      </c>
      <c r="H48" s="7">
        <f t="shared" si="10"/>
        <v>0</v>
      </c>
      <c r="I48" s="18">
        <f t="shared" si="10"/>
        <v>0</v>
      </c>
      <c r="J48" s="16">
        <f t="shared" si="10"/>
        <v>6</v>
      </c>
      <c r="K48" s="3">
        <f t="shared" si="10"/>
        <v>3</v>
      </c>
      <c r="L48" s="3">
        <f t="shared" si="10"/>
        <v>0</v>
      </c>
      <c r="M48" s="17">
        <f t="shared" si="10"/>
        <v>3</v>
      </c>
    </row>
    <row r="49" spans="1:13" ht="15">
      <c r="A49" s="348"/>
      <c r="B49" s="9" t="s">
        <v>241</v>
      </c>
      <c r="C49" s="10">
        <f>E49+J49</f>
        <v>1</v>
      </c>
      <c r="D49" s="11"/>
      <c r="E49" s="12">
        <f>F49+G49+H49+I49</f>
        <v>0</v>
      </c>
      <c r="F49" s="13">
        <v>0</v>
      </c>
      <c r="G49" s="13">
        <v>0</v>
      </c>
      <c r="H49" s="13">
        <v>0</v>
      </c>
      <c r="I49" s="19">
        <v>0</v>
      </c>
      <c r="J49" s="20">
        <f>K49+L49+M49</f>
        <v>1</v>
      </c>
      <c r="K49" s="10">
        <v>0</v>
      </c>
      <c r="L49" s="10">
        <v>0</v>
      </c>
      <c r="M49" s="21">
        <v>1</v>
      </c>
    </row>
    <row r="50" spans="1:13" ht="15">
      <c r="A50" s="348"/>
      <c r="B50" s="9" t="s">
        <v>242</v>
      </c>
      <c r="C50" s="10">
        <f>E50+J50</f>
        <v>11</v>
      </c>
      <c r="D50" s="11"/>
      <c r="E50" s="12">
        <f>F50+G50+H50+I50</f>
        <v>6</v>
      </c>
      <c r="F50" s="7">
        <v>4</v>
      </c>
      <c r="G50" s="7">
        <v>2</v>
      </c>
      <c r="H50" s="7">
        <v>0</v>
      </c>
      <c r="I50" s="18">
        <v>0</v>
      </c>
      <c r="J50" s="20">
        <f>K50+L50+M50</f>
        <v>5</v>
      </c>
      <c r="K50" s="3">
        <v>3</v>
      </c>
      <c r="L50" s="3">
        <v>0</v>
      </c>
      <c r="M50" s="17">
        <v>2</v>
      </c>
    </row>
    <row r="51" spans="1:13" ht="15">
      <c r="A51" s="348">
        <v>15</v>
      </c>
      <c r="B51" s="10" t="s">
        <v>257</v>
      </c>
      <c r="C51" s="3">
        <f aca="true" t="shared" si="11" ref="C51:M51">C52+C53</f>
        <v>14</v>
      </c>
      <c r="D51" s="6">
        <f>C51/C$6</f>
        <v>0.0217729393468118</v>
      </c>
      <c r="E51" s="4">
        <f t="shared" si="11"/>
        <v>10</v>
      </c>
      <c r="F51" s="7">
        <f t="shared" si="11"/>
        <v>4</v>
      </c>
      <c r="G51" s="7">
        <f t="shared" si="11"/>
        <v>1</v>
      </c>
      <c r="H51" s="7">
        <f t="shared" si="11"/>
        <v>5</v>
      </c>
      <c r="I51" s="18">
        <f t="shared" si="11"/>
        <v>0</v>
      </c>
      <c r="J51" s="16">
        <f t="shared" si="11"/>
        <v>4</v>
      </c>
      <c r="K51" s="3">
        <f t="shared" si="11"/>
        <v>4</v>
      </c>
      <c r="L51" s="3">
        <f t="shared" si="11"/>
        <v>0</v>
      </c>
      <c r="M51" s="17">
        <f t="shared" si="11"/>
        <v>0</v>
      </c>
    </row>
    <row r="52" spans="1:13" ht="15">
      <c r="A52" s="348"/>
      <c r="B52" s="9" t="s">
        <v>241</v>
      </c>
      <c r="C52" s="10">
        <f>E52+J52</f>
        <v>3</v>
      </c>
      <c r="D52" s="11"/>
      <c r="E52" s="12">
        <f>F52+G52+H52+I52</f>
        <v>0</v>
      </c>
      <c r="F52" s="13">
        <v>0</v>
      </c>
      <c r="G52" s="13">
        <v>0</v>
      </c>
      <c r="H52" s="13">
        <v>0</v>
      </c>
      <c r="I52" s="19">
        <v>0</v>
      </c>
      <c r="J52" s="20">
        <f>K52+L52+M52</f>
        <v>3</v>
      </c>
      <c r="K52" s="10">
        <v>3</v>
      </c>
      <c r="L52" s="10">
        <v>0</v>
      </c>
      <c r="M52" s="21">
        <v>0</v>
      </c>
    </row>
    <row r="53" spans="1:13" ht="15">
      <c r="A53" s="348"/>
      <c r="B53" s="9" t="s">
        <v>242</v>
      </c>
      <c r="C53" s="10">
        <f>E53+J53</f>
        <v>11</v>
      </c>
      <c r="D53" s="11"/>
      <c r="E53" s="12">
        <f>F53+G53+H53+I53</f>
        <v>10</v>
      </c>
      <c r="F53" s="7">
        <v>4</v>
      </c>
      <c r="G53" s="7">
        <v>1</v>
      </c>
      <c r="H53" s="7">
        <v>5</v>
      </c>
      <c r="I53" s="18">
        <v>0</v>
      </c>
      <c r="J53" s="20">
        <f>K53+L53+M53</f>
        <v>1</v>
      </c>
      <c r="K53" s="3">
        <v>1</v>
      </c>
      <c r="L53" s="3">
        <v>0</v>
      </c>
      <c r="M53" s="17">
        <v>0</v>
      </c>
    </row>
    <row r="54" spans="1:13" ht="15">
      <c r="A54" s="348">
        <v>16</v>
      </c>
      <c r="B54" s="10" t="s">
        <v>258</v>
      </c>
      <c r="C54" s="3">
        <f aca="true" t="shared" si="12" ref="C54:M54">C55+C56</f>
        <v>15</v>
      </c>
      <c r="D54" s="6">
        <f>C54/C$6</f>
        <v>0.0233281493001555</v>
      </c>
      <c r="E54" s="4">
        <f t="shared" si="12"/>
        <v>12</v>
      </c>
      <c r="F54" s="7">
        <f t="shared" si="12"/>
        <v>5</v>
      </c>
      <c r="G54" s="7">
        <f t="shared" si="12"/>
        <v>4</v>
      </c>
      <c r="H54" s="7">
        <f t="shared" si="12"/>
        <v>0</v>
      </c>
      <c r="I54" s="18">
        <f t="shared" si="12"/>
        <v>3</v>
      </c>
      <c r="J54" s="16">
        <f t="shared" si="12"/>
        <v>3</v>
      </c>
      <c r="K54" s="3">
        <f t="shared" si="12"/>
        <v>1</v>
      </c>
      <c r="L54" s="3">
        <f t="shared" si="12"/>
        <v>0</v>
      </c>
      <c r="M54" s="17">
        <f t="shared" si="12"/>
        <v>2</v>
      </c>
    </row>
    <row r="55" spans="1:13" ht="15">
      <c r="A55" s="348"/>
      <c r="B55" s="9" t="s">
        <v>241</v>
      </c>
      <c r="C55" s="10">
        <f>E55+J55</f>
        <v>3</v>
      </c>
      <c r="D55" s="11"/>
      <c r="E55" s="12">
        <f>F55+G55+H55+I55</f>
        <v>3</v>
      </c>
      <c r="F55" s="13">
        <v>0</v>
      </c>
      <c r="G55" s="13">
        <v>0</v>
      </c>
      <c r="H55" s="13">
        <v>0</v>
      </c>
      <c r="I55" s="19">
        <v>3</v>
      </c>
      <c r="J55" s="20">
        <f>K55+L55+M55</f>
        <v>0</v>
      </c>
      <c r="K55" s="10">
        <v>0</v>
      </c>
      <c r="L55" s="10">
        <v>0</v>
      </c>
      <c r="M55" s="21">
        <v>0</v>
      </c>
    </row>
    <row r="56" spans="1:13" ht="15">
      <c r="A56" s="348"/>
      <c r="B56" s="9" t="s">
        <v>242</v>
      </c>
      <c r="C56" s="10">
        <f>E56+J56</f>
        <v>12</v>
      </c>
      <c r="D56" s="11"/>
      <c r="E56" s="12">
        <f>F56+G56+H56+I56</f>
        <v>9</v>
      </c>
      <c r="F56" s="7">
        <v>5</v>
      </c>
      <c r="G56" s="7">
        <v>4</v>
      </c>
      <c r="H56" s="7">
        <v>0</v>
      </c>
      <c r="I56" s="18">
        <v>0</v>
      </c>
      <c r="J56" s="20">
        <f>K56+L56+M56</f>
        <v>3</v>
      </c>
      <c r="K56" s="3">
        <v>1</v>
      </c>
      <c r="L56" s="3">
        <v>0</v>
      </c>
      <c r="M56" s="17">
        <v>2</v>
      </c>
    </row>
    <row r="57" spans="1:13" ht="15">
      <c r="A57" s="348">
        <v>17</v>
      </c>
      <c r="B57" s="10" t="s">
        <v>259</v>
      </c>
      <c r="C57" s="3">
        <f aca="true" t="shared" si="13" ref="C57:M57">C58+C59</f>
        <v>11</v>
      </c>
      <c r="D57" s="6">
        <f>C57/C$6</f>
        <v>0.0171073094867807</v>
      </c>
      <c r="E57" s="4">
        <f t="shared" si="13"/>
        <v>4</v>
      </c>
      <c r="F57" s="7">
        <f t="shared" si="13"/>
        <v>2</v>
      </c>
      <c r="G57" s="7">
        <f t="shared" si="13"/>
        <v>2</v>
      </c>
      <c r="H57" s="7">
        <f t="shared" si="13"/>
        <v>0</v>
      </c>
      <c r="I57" s="18">
        <f t="shared" si="13"/>
        <v>0</v>
      </c>
      <c r="J57" s="16">
        <f t="shared" si="13"/>
        <v>7</v>
      </c>
      <c r="K57" s="3">
        <f t="shared" si="13"/>
        <v>7</v>
      </c>
      <c r="L57" s="3">
        <f t="shared" si="13"/>
        <v>0</v>
      </c>
      <c r="M57" s="17">
        <f t="shared" si="13"/>
        <v>0</v>
      </c>
    </row>
    <row r="58" spans="1:13" ht="15">
      <c r="A58" s="348"/>
      <c r="B58" s="9" t="s">
        <v>241</v>
      </c>
      <c r="C58" s="10">
        <f>E58+J58</f>
        <v>0</v>
      </c>
      <c r="D58" s="11"/>
      <c r="E58" s="12">
        <f>F58+G58+H58+I58</f>
        <v>0</v>
      </c>
      <c r="F58" s="13">
        <v>0</v>
      </c>
      <c r="G58" s="13">
        <v>0</v>
      </c>
      <c r="H58" s="13">
        <v>0</v>
      </c>
      <c r="I58" s="19">
        <v>0</v>
      </c>
      <c r="J58" s="20">
        <f>K58+L58+M58</f>
        <v>0</v>
      </c>
      <c r="K58" s="10">
        <v>0</v>
      </c>
      <c r="L58" s="10">
        <v>0</v>
      </c>
      <c r="M58" s="21">
        <v>0</v>
      </c>
    </row>
    <row r="59" spans="1:13" ht="15">
      <c r="A59" s="348"/>
      <c r="B59" s="9" t="s">
        <v>242</v>
      </c>
      <c r="C59" s="10">
        <f>E59+J59</f>
        <v>11</v>
      </c>
      <c r="D59" s="11"/>
      <c r="E59" s="12">
        <f>F59+G59+H59+I59</f>
        <v>4</v>
      </c>
      <c r="F59" s="7">
        <v>2</v>
      </c>
      <c r="G59" s="7">
        <v>2</v>
      </c>
      <c r="H59" s="7">
        <v>0</v>
      </c>
      <c r="I59" s="18">
        <v>0</v>
      </c>
      <c r="J59" s="20">
        <f>K59+L59+M59</f>
        <v>7</v>
      </c>
      <c r="K59" s="3">
        <v>7</v>
      </c>
      <c r="L59" s="3">
        <v>0</v>
      </c>
      <c r="M59" s="17">
        <v>0</v>
      </c>
    </row>
    <row r="60" spans="1:13" ht="15">
      <c r="A60" s="348">
        <v>18</v>
      </c>
      <c r="B60" s="10" t="s">
        <v>260</v>
      </c>
      <c r="C60" s="3">
        <f aca="true" t="shared" si="14" ref="C60:M60">C61+C62</f>
        <v>39</v>
      </c>
      <c r="D60" s="6">
        <f>C60/C$6</f>
        <v>0.0606531881804044</v>
      </c>
      <c r="E60" s="4">
        <f t="shared" si="14"/>
        <v>7</v>
      </c>
      <c r="F60" s="7">
        <f t="shared" si="14"/>
        <v>2</v>
      </c>
      <c r="G60" s="7">
        <f t="shared" si="14"/>
        <v>5</v>
      </c>
      <c r="H60" s="7">
        <f t="shared" si="14"/>
        <v>0</v>
      </c>
      <c r="I60" s="18">
        <f t="shared" si="14"/>
        <v>0</v>
      </c>
      <c r="J60" s="16">
        <f t="shared" si="14"/>
        <v>32</v>
      </c>
      <c r="K60" s="3">
        <f t="shared" si="14"/>
        <v>30</v>
      </c>
      <c r="L60" s="3">
        <f t="shared" si="14"/>
        <v>0</v>
      </c>
      <c r="M60" s="17">
        <f t="shared" si="14"/>
        <v>2</v>
      </c>
    </row>
    <row r="61" spans="1:13" ht="15">
      <c r="A61" s="348"/>
      <c r="B61" s="9" t="s">
        <v>241</v>
      </c>
      <c r="C61" s="10">
        <f>E61+J61</f>
        <v>0</v>
      </c>
      <c r="D61" s="11"/>
      <c r="E61" s="12">
        <f>F61+G61+H61+I61</f>
        <v>0</v>
      </c>
      <c r="F61" s="13">
        <v>0</v>
      </c>
      <c r="G61" s="13">
        <v>0</v>
      </c>
      <c r="H61" s="13">
        <v>0</v>
      </c>
      <c r="I61" s="19">
        <v>0</v>
      </c>
      <c r="J61" s="20">
        <f>K61+L61+M61</f>
        <v>0</v>
      </c>
      <c r="K61" s="10">
        <v>0</v>
      </c>
      <c r="L61" s="10">
        <v>0</v>
      </c>
      <c r="M61" s="21">
        <v>0</v>
      </c>
    </row>
    <row r="62" spans="1:13" ht="15">
      <c r="A62" s="348"/>
      <c r="B62" s="9" t="s">
        <v>242</v>
      </c>
      <c r="C62" s="10">
        <f>E62+J62</f>
        <v>39</v>
      </c>
      <c r="D62" s="11"/>
      <c r="E62" s="12">
        <f>F62+G62+H62+I62</f>
        <v>7</v>
      </c>
      <c r="F62" s="7">
        <v>2</v>
      </c>
      <c r="G62" s="7">
        <v>5</v>
      </c>
      <c r="H62" s="7">
        <v>0</v>
      </c>
      <c r="I62" s="18">
        <v>0</v>
      </c>
      <c r="J62" s="20">
        <f>K62+L62+M62</f>
        <v>32</v>
      </c>
      <c r="K62" s="3">
        <v>30</v>
      </c>
      <c r="L62" s="3">
        <v>0</v>
      </c>
      <c r="M62" s="17">
        <v>2</v>
      </c>
    </row>
    <row r="63" spans="1:13" ht="15">
      <c r="A63" s="348">
        <v>19</v>
      </c>
      <c r="B63" s="10" t="s">
        <v>261</v>
      </c>
      <c r="C63" s="3">
        <f aca="true" t="shared" si="15" ref="C63:M63">C64+C65</f>
        <v>14</v>
      </c>
      <c r="D63" s="6">
        <f>C63/C$6</f>
        <v>0.0217729393468118</v>
      </c>
      <c r="E63" s="4">
        <f t="shared" si="15"/>
        <v>8</v>
      </c>
      <c r="F63" s="7">
        <f t="shared" si="15"/>
        <v>8</v>
      </c>
      <c r="G63" s="7">
        <f t="shared" si="15"/>
        <v>0</v>
      </c>
      <c r="H63" s="7">
        <f t="shared" si="15"/>
        <v>0</v>
      </c>
      <c r="I63" s="18">
        <f t="shared" si="15"/>
        <v>0</v>
      </c>
      <c r="J63" s="16">
        <f t="shared" si="15"/>
        <v>6</v>
      </c>
      <c r="K63" s="3">
        <f t="shared" si="15"/>
        <v>6</v>
      </c>
      <c r="L63" s="3">
        <f t="shared" si="15"/>
        <v>0</v>
      </c>
      <c r="M63" s="17">
        <f t="shared" si="15"/>
        <v>0</v>
      </c>
    </row>
    <row r="64" spans="1:13" ht="15">
      <c r="A64" s="348"/>
      <c r="B64" s="9" t="s">
        <v>241</v>
      </c>
      <c r="C64" s="10">
        <f>E64+J64</f>
        <v>0</v>
      </c>
      <c r="D64" s="11"/>
      <c r="E64" s="12">
        <f>F64+G64+H64+I64</f>
        <v>0</v>
      </c>
      <c r="F64" s="13">
        <v>0</v>
      </c>
      <c r="G64" s="13">
        <v>0</v>
      </c>
      <c r="H64" s="13">
        <v>0</v>
      </c>
      <c r="I64" s="19">
        <v>0</v>
      </c>
      <c r="J64" s="20">
        <f>K64+L64+M64</f>
        <v>0</v>
      </c>
      <c r="K64" s="10">
        <v>0</v>
      </c>
      <c r="L64" s="10">
        <v>0</v>
      </c>
      <c r="M64" s="21">
        <v>0</v>
      </c>
    </row>
    <row r="65" spans="1:13" ht="15">
      <c r="A65" s="348"/>
      <c r="B65" s="9" t="s">
        <v>242</v>
      </c>
      <c r="C65" s="10">
        <f>E65+J65</f>
        <v>14</v>
      </c>
      <c r="D65" s="11"/>
      <c r="E65" s="12">
        <f>F65+G65+H65+I65</f>
        <v>8</v>
      </c>
      <c r="F65" s="7">
        <v>8</v>
      </c>
      <c r="G65" s="7">
        <v>0</v>
      </c>
      <c r="H65" s="7">
        <v>0</v>
      </c>
      <c r="I65" s="18">
        <v>0</v>
      </c>
      <c r="J65" s="20">
        <f>K65+L65+M65</f>
        <v>6</v>
      </c>
      <c r="K65" s="3">
        <v>6</v>
      </c>
      <c r="L65" s="3">
        <v>0</v>
      </c>
      <c r="M65" s="17">
        <v>0</v>
      </c>
    </row>
    <row r="66" spans="1:13" ht="15">
      <c r="A66" s="348">
        <v>20</v>
      </c>
      <c r="B66" s="10" t="s">
        <v>262</v>
      </c>
      <c r="C66" s="3">
        <f aca="true" t="shared" si="16" ref="C66:M66">C67+C68</f>
        <v>29</v>
      </c>
      <c r="D66" s="6">
        <f>C66/C$6</f>
        <v>0.0451010886469673</v>
      </c>
      <c r="E66" s="4">
        <f t="shared" si="16"/>
        <v>5</v>
      </c>
      <c r="F66" s="7">
        <f t="shared" si="16"/>
        <v>3</v>
      </c>
      <c r="G66" s="7">
        <f t="shared" si="16"/>
        <v>2</v>
      </c>
      <c r="H66" s="7">
        <f t="shared" si="16"/>
        <v>0</v>
      </c>
      <c r="I66" s="18">
        <f t="shared" si="16"/>
        <v>0</v>
      </c>
      <c r="J66" s="16">
        <f t="shared" si="16"/>
        <v>24</v>
      </c>
      <c r="K66" s="3">
        <f t="shared" si="16"/>
        <v>22</v>
      </c>
      <c r="L66" s="3">
        <f t="shared" si="16"/>
        <v>0</v>
      </c>
      <c r="M66" s="17">
        <f t="shared" si="16"/>
        <v>2</v>
      </c>
    </row>
    <row r="67" spans="1:13" ht="15">
      <c r="A67" s="348"/>
      <c r="B67" s="9" t="s">
        <v>241</v>
      </c>
      <c r="C67" s="10">
        <f>E67+J67</f>
        <v>2</v>
      </c>
      <c r="D67" s="11"/>
      <c r="E67" s="12">
        <f>F67+G67+H67+I67</f>
        <v>0</v>
      </c>
      <c r="F67" s="13">
        <v>0</v>
      </c>
      <c r="G67" s="13">
        <v>0</v>
      </c>
      <c r="H67" s="13">
        <v>0</v>
      </c>
      <c r="I67" s="19">
        <v>0</v>
      </c>
      <c r="J67" s="20">
        <f>K67+L67+M67</f>
        <v>2</v>
      </c>
      <c r="K67" s="10">
        <v>0</v>
      </c>
      <c r="L67" s="10">
        <v>0</v>
      </c>
      <c r="M67" s="21">
        <v>2</v>
      </c>
    </row>
    <row r="68" spans="1:13" ht="15">
      <c r="A68" s="348"/>
      <c r="B68" s="9" t="s">
        <v>242</v>
      </c>
      <c r="C68" s="10">
        <f>E68+J68</f>
        <v>27</v>
      </c>
      <c r="D68" s="11"/>
      <c r="E68" s="12">
        <f>F68+G68+H68+I68</f>
        <v>5</v>
      </c>
      <c r="F68" s="7">
        <v>3</v>
      </c>
      <c r="G68" s="7">
        <v>2</v>
      </c>
      <c r="H68" s="7">
        <v>0</v>
      </c>
      <c r="I68" s="18">
        <v>0</v>
      </c>
      <c r="J68" s="20">
        <f>K68+L68+M68</f>
        <v>22</v>
      </c>
      <c r="K68" s="3">
        <v>22</v>
      </c>
      <c r="L68" s="3">
        <v>0</v>
      </c>
      <c r="M68" s="17">
        <v>0</v>
      </c>
    </row>
    <row r="69" spans="1:13" ht="15">
      <c r="A69" s="348">
        <v>21</v>
      </c>
      <c r="B69" s="10" t="s">
        <v>263</v>
      </c>
      <c r="C69" s="3">
        <f aca="true" t="shared" si="17" ref="C69:M69">C70+C71</f>
        <v>6</v>
      </c>
      <c r="D69" s="6">
        <f>C69/C$6</f>
        <v>0.00933125972006221</v>
      </c>
      <c r="E69" s="4">
        <f t="shared" si="17"/>
        <v>6</v>
      </c>
      <c r="F69" s="7">
        <f t="shared" si="17"/>
        <v>3</v>
      </c>
      <c r="G69" s="7">
        <f t="shared" si="17"/>
        <v>3</v>
      </c>
      <c r="H69" s="7">
        <f t="shared" si="17"/>
        <v>0</v>
      </c>
      <c r="I69" s="18">
        <f t="shared" si="17"/>
        <v>0</v>
      </c>
      <c r="J69" s="16">
        <f t="shared" si="17"/>
        <v>0</v>
      </c>
      <c r="K69" s="3">
        <f t="shared" si="17"/>
        <v>0</v>
      </c>
      <c r="L69" s="3">
        <f t="shared" si="17"/>
        <v>0</v>
      </c>
      <c r="M69" s="17">
        <f t="shared" si="17"/>
        <v>0</v>
      </c>
    </row>
    <row r="70" spans="1:13" ht="15">
      <c r="A70" s="348"/>
      <c r="B70" s="9" t="s">
        <v>241</v>
      </c>
      <c r="C70" s="10">
        <f>E70+J70</f>
        <v>0</v>
      </c>
      <c r="D70" s="11"/>
      <c r="E70" s="12">
        <f>F70+G70+H70+I70</f>
        <v>0</v>
      </c>
      <c r="F70" s="13">
        <v>0</v>
      </c>
      <c r="G70" s="13">
        <v>0</v>
      </c>
      <c r="H70" s="13">
        <v>0</v>
      </c>
      <c r="I70" s="19">
        <v>0</v>
      </c>
      <c r="J70" s="20">
        <f>K70+L70+M70</f>
        <v>0</v>
      </c>
      <c r="K70" s="10">
        <v>0</v>
      </c>
      <c r="L70" s="10">
        <v>0</v>
      </c>
      <c r="M70" s="21">
        <v>0</v>
      </c>
    </row>
    <row r="71" spans="1:13" ht="15">
      <c r="A71" s="348"/>
      <c r="B71" s="9" t="s">
        <v>242</v>
      </c>
      <c r="C71" s="10">
        <f>E71+J71</f>
        <v>6</v>
      </c>
      <c r="D71" s="11"/>
      <c r="E71" s="12">
        <f>F71+G71+H71+I71</f>
        <v>6</v>
      </c>
      <c r="F71" s="7">
        <v>3</v>
      </c>
      <c r="G71" s="7">
        <v>3</v>
      </c>
      <c r="H71" s="7">
        <v>0</v>
      </c>
      <c r="I71" s="18">
        <v>0</v>
      </c>
      <c r="J71" s="20">
        <f>K71+L71+M71</f>
        <v>0</v>
      </c>
      <c r="K71" s="3">
        <v>0</v>
      </c>
      <c r="L71" s="3">
        <v>0</v>
      </c>
      <c r="M71" s="17">
        <v>0</v>
      </c>
    </row>
    <row r="72" spans="1:13" ht="15">
      <c r="A72" s="348">
        <v>22</v>
      </c>
      <c r="B72" s="10" t="s">
        <v>264</v>
      </c>
      <c r="C72" s="3">
        <f aca="true" t="shared" si="18" ref="C72:M72">C73+C74</f>
        <v>11</v>
      </c>
      <c r="D72" s="6">
        <f>C72/C$6</f>
        <v>0.0171073094867807</v>
      </c>
      <c r="E72" s="4">
        <f t="shared" si="18"/>
        <v>11</v>
      </c>
      <c r="F72" s="7">
        <f t="shared" si="18"/>
        <v>7</v>
      </c>
      <c r="G72" s="7">
        <f t="shared" si="18"/>
        <v>0</v>
      </c>
      <c r="H72" s="7">
        <f t="shared" si="18"/>
        <v>4</v>
      </c>
      <c r="I72" s="18">
        <f t="shared" si="18"/>
        <v>0</v>
      </c>
      <c r="J72" s="16">
        <f t="shared" si="18"/>
        <v>0</v>
      </c>
      <c r="K72" s="3">
        <f t="shared" si="18"/>
        <v>0</v>
      </c>
      <c r="L72" s="3">
        <f t="shared" si="18"/>
        <v>0</v>
      </c>
      <c r="M72" s="17">
        <f t="shared" si="18"/>
        <v>0</v>
      </c>
    </row>
    <row r="73" spans="1:13" ht="15">
      <c r="A73" s="348"/>
      <c r="B73" s="9" t="s">
        <v>241</v>
      </c>
      <c r="C73" s="10">
        <f>E73+J73</f>
        <v>11</v>
      </c>
      <c r="D73" s="11"/>
      <c r="E73" s="12">
        <f>F73+G73+H73+I73</f>
        <v>11</v>
      </c>
      <c r="F73" s="13">
        <v>7</v>
      </c>
      <c r="G73" s="13">
        <v>0</v>
      </c>
      <c r="H73" s="13">
        <v>4</v>
      </c>
      <c r="I73" s="19">
        <v>0</v>
      </c>
      <c r="J73" s="20">
        <f>K73+L73+M73</f>
        <v>0</v>
      </c>
      <c r="K73" s="10">
        <v>0</v>
      </c>
      <c r="L73" s="10">
        <v>0</v>
      </c>
      <c r="M73" s="21">
        <v>0</v>
      </c>
    </row>
    <row r="74" spans="1:13" ht="15">
      <c r="A74" s="348"/>
      <c r="B74" s="9" t="s">
        <v>242</v>
      </c>
      <c r="C74" s="10">
        <f>E74+J74</f>
        <v>0</v>
      </c>
      <c r="D74" s="11"/>
      <c r="E74" s="12">
        <f>F74+G74+H74+I74</f>
        <v>0</v>
      </c>
      <c r="F74" s="7">
        <v>0</v>
      </c>
      <c r="G74" s="7">
        <v>0</v>
      </c>
      <c r="H74" s="7">
        <v>0</v>
      </c>
      <c r="I74" s="18">
        <v>0</v>
      </c>
      <c r="J74" s="20">
        <f>K74+L74+M74</f>
        <v>0</v>
      </c>
      <c r="K74" s="3">
        <v>0</v>
      </c>
      <c r="L74" s="3">
        <v>0</v>
      </c>
      <c r="M74" s="17">
        <v>0</v>
      </c>
    </row>
    <row r="75" spans="1:13" ht="15">
      <c r="A75" s="348">
        <v>23</v>
      </c>
      <c r="B75" s="10" t="s">
        <v>265</v>
      </c>
      <c r="C75" s="3">
        <f aca="true" t="shared" si="19" ref="C75:M75">C76+C77</f>
        <v>90</v>
      </c>
      <c r="D75" s="6">
        <f>C75/C$6</f>
        <v>0.139968895800933</v>
      </c>
      <c r="E75" s="4">
        <f t="shared" si="19"/>
        <v>77</v>
      </c>
      <c r="F75" s="7">
        <f t="shared" si="19"/>
        <v>36</v>
      </c>
      <c r="G75" s="7">
        <f t="shared" si="19"/>
        <v>8</v>
      </c>
      <c r="H75" s="7">
        <f t="shared" si="19"/>
        <v>8</v>
      </c>
      <c r="I75" s="18">
        <f t="shared" si="19"/>
        <v>25</v>
      </c>
      <c r="J75" s="16">
        <f t="shared" si="19"/>
        <v>13</v>
      </c>
      <c r="K75" s="3">
        <f t="shared" si="19"/>
        <v>10</v>
      </c>
      <c r="L75" s="3">
        <f t="shared" si="19"/>
        <v>0</v>
      </c>
      <c r="M75" s="17">
        <f t="shared" si="19"/>
        <v>3</v>
      </c>
    </row>
    <row r="76" spans="1:13" ht="15">
      <c r="A76" s="348"/>
      <c r="B76" s="9" t="s">
        <v>241</v>
      </c>
      <c r="C76" s="10">
        <f>E76+J76</f>
        <v>0</v>
      </c>
      <c r="D76" s="11"/>
      <c r="E76" s="12">
        <f>F76+G76+H76+I76</f>
        <v>0</v>
      </c>
      <c r="F76" s="13">
        <v>0</v>
      </c>
      <c r="G76" s="13">
        <v>0</v>
      </c>
      <c r="H76" s="13">
        <v>0</v>
      </c>
      <c r="I76" s="19">
        <v>0</v>
      </c>
      <c r="J76" s="20">
        <f>K76+L76+M76</f>
        <v>0</v>
      </c>
      <c r="K76" s="10">
        <v>0</v>
      </c>
      <c r="L76" s="10">
        <v>0</v>
      </c>
      <c r="M76" s="21">
        <v>0</v>
      </c>
    </row>
    <row r="77" spans="1:13" ht="15">
      <c r="A77" s="348"/>
      <c r="B77" s="9" t="s">
        <v>242</v>
      </c>
      <c r="C77" s="10">
        <f>E77+J77</f>
        <v>90</v>
      </c>
      <c r="D77" s="11"/>
      <c r="E77" s="12">
        <f>F77+G77+H77+I77</f>
        <v>77</v>
      </c>
      <c r="F77" s="7">
        <v>36</v>
      </c>
      <c r="G77" s="7">
        <v>8</v>
      </c>
      <c r="H77" s="7">
        <v>8</v>
      </c>
      <c r="I77" s="18">
        <v>25</v>
      </c>
      <c r="J77" s="20">
        <f>K77+L77+M77</f>
        <v>13</v>
      </c>
      <c r="K77" s="3">
        <v>10</v>
      </c>
      <c r="L77" s="3">
        <v>0</v>
      </c>
      <c r="M77" s="17">
        <v>3</v>
      </c>
    </row>
    <row r="78" spans="1:13" ht="15">
      <c r="A78" s="348">
        <v>24</v>
      </c>
      <c r="B78" s="10" t="s">
        <v>266</v>
      </c>
      <c r="C78" s="3">
        <f aca="true" t="shared" si="20" ref="C78:M78">C79+C80</f>
        <v>53</v>
      </c>
      <c r="D78" s="6">
        <f>C78/C$6</f>
        <v>0.0824261275272162</v>
      </c>
      <c r="E78" s="4">
        <f t="shared" si="20"/>
        <v>34</v>
      </c>
      <c r="F78" s="7">
        <f t="shared" si="20"/>
        <v>11</v>
      </c>
      <c r="G78" s="7">
        <f t="shared" si="20"/>
        <v>12</v>
      </c>
      <c r="H78" s="7">
        <f t="shared" si="20"/>
        <v>5</v>
      </c>
      <c r="I78" s="18">
        <f t="shared" si="20"/>
        <v>6</v>
      </c>
      <c r="J78" s="16">
        <f t="shared" si="20"/>
        <v>19</v>
      </c>
      <c r="K78" s="3">
        <f t="shared" si="20"/>
        <v>19</v>
      </c>
      <c r="L78" s="3">
        <f t="shared" si="20"/>
        <v>0</v>
      </c>
      <c r="M78" s="17">
        <f t="shared" si="20"/>
        <v>0</v>
      </c>
    </row>
    <row r="79" spans="1:13" ht="15">
      <c r="A79" s="348"/>
      <c r="B79" s="9" t="s">
        <v>241</v>
      </c>
      <c r="C79" s="10">
        <f>E79+J79</f>
        <v>0</v>
      </c>
      <c r="D79" s="11"/>
      <c r="E79" s="12">
        <f>F79+G79+H79+I79</f>
        <v>0</v>
      </c>
      <c r="F79" s="13">
        <v>0</v>
      </c>
      <c r="G79" s="13">
        <v>0</v>
      </c>
      <c r="H79" s="13">
        <v>0</v>
      </c>
      <c r="I79" s="19">
        <v>0</v>
      </c>
      <c r="J79" s="20">
        <f>K79+L79+M79</f>
        <v>0</v>
      </c>
      <c r="K79" s="10">
        <v>0</v>
      </c>
      <c r="L79" s="10">
        <v>0</v>
      </c>
      <c r="M79" s="21">
        <v>0</v>
      </c>
    </row>
    <row r="80" spans="1:13" ht="15">
      <c r="A80" s="348"/>
      <c r="B80" s="9" t="s">
        <v>242</v>
      </c>
      <c r="C80" s="10">
        <f>E80+J80</f>
        <v>53</v>
      </c>
      <c r="D80" s="11"/>
      <c r="E80" s="12">
        <f>F80+G80+H80+I80</f>
        <v>34</v>
      </c>
      <c r="F80" s="7">
        <v>11</v>
      </c>
      <c r="G80" s="7">
        <v>12</v>
      </c>
      <c r="H80" s="7">
        <v>5</v>
      </c>
      <c r="I80" s="18">
        <v>6</v>
      </c>
      <c r="J80" s="20">
        <f>K80+L80+M80</f>
        <v>19</v>
      </c>
      <c r="K80" s="3">
        <v>19</v>
      </c>
      <c r="L80" s="3">
        <v>0</v>
      </c>
      <c r="M80" s="17">
        <v>0</v>
      </c>
    </row>
    <row r="81" spans="1:13" ht="15">
      <c r="A81" s="348">
        <v>25</v>
      </c>
      <c r="B81" s="10" t="s">
        <v>267</v>
      </c>
      <c r="C81" s="3">
        <f aca="true" t="shared" si="21" ref="C81:M81">C82+C83</f>
        <v>61</v>
      </c>
      <c r="D81" s="6">
        <f>C81/C$6</f>
        <v>0.0948678071539658</v>
      </c>
      <c r="E81" s="4">
        <f t="shared" si="21"/>
        <v>42</v>
      </c>
      <c r="F81" s="7">
        <f t="shared" si="21"/>
        <v>14</v>
      </c>
      <c r="G81" s="7">
        <f t="shared" si="21"/>
        <v>3</v>
      </c>
      <c r="H81" s="7">
        <f t="shared" si="21"/>
        <v>0</v>
      </c>
      <c r="I81" s="18">
        <f t="shared" si="21"/>
        <v>25</v>
      </c>
      <c r="J81" s="16">
        <f t="shared" si="21"/>
        <v>19</v>
      </c>
      <c r="K81" s="3">
        <f t="shared" si="21"/>
        <v>13</v>
      </c>
      <c r="L81" s="3">
        <f t="shared" si="21"/>
        <v>0</v>
      </c>
      <c r="M81" s="17">
        <f t="shared" si="21"/>
        <v>6</v>
      </c>
    </row>
    <row r="82" spans="1:13" ht="15">
      <c r="A82" s="348"/>
      <c r="B82" s="9" t="s">
        <v>241</v>
      </c>
      <c r="C82" s="10">
        <f>E82+J82</f>
        <v>6</v>
      </c>
      <c r="D82" s="11"/>
      <c r="E82" s="12">
        <f>F82+G82+H82+I82</f>
        <v>6</v>
      </c>
      <c r="F82" s="13">
        <v>3</v>
      </c>
      <c r="G82" s="13">
        <v>0</v>
      </c>
      <c r="H82" s="13">
        <v>0</v>
      </c>
      <c r="I82" s="19">
        <v>3</v>
      </c>
      <c r="J82" s="20">
        <f>K82+L82+M82</f>
        <v>0</v>
      </c>
      <c r="K82" s="10">
        <v>0</v>
      </c>
      <c r="L82" s="10">
        <v>0</v>
      </c>
      <c r="M82" s="21">
        <v>0</v>
      </c>
    </row>
    <row r="83" spans="1:13" ht="15">
      <c r="A83" s="348"/>
      <c r="B83" s="9" t="s">
        <v>242</v>
      </c>
      <c r="C83" s="10">
        <f>E83+J83</f>
        <v>55</v>
      </c>
      <c r="D83" s="11"/>
      <c r="E83" s="12">
        <f>F83+G83+H83+I83</f>
        <v>36</v>
      </c>
      <c r="F83" s="7">
        <v>11</v>
      </c>
      <c r="G83" s="7">
        <v>3</v>
      </c>
      <c r="H83" s="7">
        <v>0</v>
      </c>
      <c r="I83" s="18">
        <v>22</v>
      </c>
      <c r="J83" s="20">
        <f>K83+L83+M83</f>
        <v>19</v>
      </c>
      <c r="K83" s="3">
        <v>13</v>
      </c>
      <c r="L83" s="3">
        <v>0</v>
      </c>
      <c r="M83" s="17">
        <v>6</v>
      </c>
    </row>
    <row r="84" spans="1:13" ht="15">
      <c r="A84" s="348">
        <v>26</v>
      </c>
      <c r="B84" s="10" t="s">
        <v>268</v>
      </c>
      <c r="C84" s="3"/>
      <c r="D84" s="6"/>
      <c r="E84" s="4"/>
      <c r="F84" s="7"/>
      <c r="G84" s="7"/>
      <c r="H84" s="7"/>
      <c r="I84" s="18"/>
      <c r="J84" s="16"/>
      <c r="K84" s="3"/>
      <c r="L84" s="3"/>
      <c r="M84" s="17"/>
    </row>
    <row r="85" spans="1:13" ht="15">
      <c r="A85" s="348"/>
      <c r="B85" s="9" t="s">
        <v>241</v>
      </c>
      <c r="C85" s="10"/>
      <c r="D85" s="11"/>
      <c r="E85" s="12"/>
      <c r="F85" s="13"/>
      <c r="G85" s="13"/>
      <c r="H85" s="13"/>
      <c r="I85" s="19"/>
      <c r="J85" s="20"/>
      <c r="K85" s="10"/>
      <c r="L85" s="10"/>
      <c r="M85" s="21"/>
    </row>
    <row r="86" spans="1:13" ht="15">
      <c r="A86" s="348"/>
      <c r="B86" s="9" t="s">
        <v>242</v>
      </c>
      <c r="C86" s="10"/>
      <c r="D86" s="11"/>
      <c r="E86" s="12"/>
      <c r="F86" s="7"/>
      <c r="G86" s="7"/>
      <c r="H86" s="7"/>
      <c r="I86" s="18"/>
      <c r="J86" s="20"/>
      <c r="K86" s="3"/>
      <c r="L86" s="3"/>
      <c r="M86" s="17"/>
    </row>
    <row r="87" spans="1:13" ht="15">
      <c r="A87" s="348">
        <v>27</v>
      </c>
      <c r="B87" s="10" t="s">
        <v>269</v>
      </c>
      <c r="C87" s="3">
        <f aca="true" t="shared" si="22" ref="C87:M87">C88+C89</f>
        <v>15</v>
      </c>
      <c r="D87" s="6">
        <f>C87/C$6</f>
        <v>0.0233281493001555</v>
      </c>
      <c r="E87" s="4">
        <f t="shared" si="22"/>
        <v>13</v>
      </c>
      <c r="F87" s="7">
        <f t="shared" si="22"/>
        <v>9</v>
      </c>
      <c r="G87" s="7">
        <f t="shared" si="22"/>
        <v>4</v>
      </c>
      <c r="H87" s="7">
        <f t="shared" si="22"/>
        <v>0</v>
      </c>
      <c r="I87" s="18">
        <f t="shared" si="22"/>
        <v>0</v>
      </c>
      <c r="J87" s="16">
        <f t="shared" si="22"/>
        <v>2</v>
      </c>
      <c r="K87" s="3">
        <f t="shared" si="22"/>
        <v>1</v>
      </c>
      <c r="L87" s="3">
        <f t="shared" si="22"/>
        <v>0</v>
      </c>
      <c r="M87" s="17">
        <f t="shared" si="22"/>
        <v>1</v>
      </c>
    </row>
    <row r="88" spans="1:13" ht="15">
      <c r="A88" s="348"/>
      <c r="B88" s="9" t="s">
        <v>241</v>
      </c>
      <c r="C88" s="10">
        <f>E88+J88</f>
        <v>1</v>
      </c>
      <c r="D88" s="11"/>
      <c r="E88" s="12">
        <f>F88+G88+H88+I88</f>
        <v>0</v>
      </c>
      <c r="F88" s="13">
        <v>0</v>
      </c>
      <c r="G88" s="13">
        <v>0</v>
      </c>
      <c r="H88" s="13">
        <v>0</v>
      </c>
      <c r="I88" s="19">
        <v>0</v>
      </c>
      <c r="J88" s="20">
        <f>K88+L88+M88</f>
        <v>1</v>
      </c>
      <c r="K88" s="10">
        <v>0</v>
      </c>
      <c r="L88" s="10">
        <v>0</v>
      </c>
      <c r="M88" s="21">
        <v>1</v>
      </c>
    </row>
    <row r="89" spans="1:13" ht="15">
      <c r="A89" s="348"/>
      <c r="B89" s="9" t="s">
        <v>242</v>
      </c>
      <c r="C89" s="10">
        <f>E89+J89</f>
        <v>14</v>
      </c>
      <c r="D89" s="11"/>
      <c r="E89" s="12">
        <f>F89+G89+H89+I89</f>
        <v>13</v>
      </c>
      <c r="F89" s="7">
        <v>9</v>
      </c>
      <c r="G89" s="7">
        <v>4</v>
      </c>
      <c r="H89" s="7">
        <v>0</v>
      </c>
      <c r="I89" s="18">
        <v>0</v>
      </c>
      <c r="J89" s="20">
        <f>K89+L89+M89</f>
        <v>1</v>
      </c>
      <c r="K89" s="3">
        <v>1</v>
      </c>
      <c r="L89" s="3">
        <v>0</v>
      </c>
      <c r="M89" s="17">
        <v>0</v>
      </c>
    </row>
    <row r="90" spans="1:13" ht="15">
      <c r="A90" s="348">
        <v>28</v>
      </c>
      <c r="B90" s="10" t="s">
        <v>270</v>
      </c>
      <c r="C90" s="3">
        <f aca="true" t="shared" si="23" ref="C90:M90">C91+C92</f>
        <v>58</v>
      </c>
      <c r="D90" s="6">
        <f>C90/C$6</f>
        <v>0.0902021772939347</v>
      </c>
      <c r="E90" s="4">
        <f t="shared" si="23"/>
        <v>36</v>
      </c>
      <c r="F90" s="7">
        <f t="shared" si="23"/>
        <v>14</v>
      </c>
      <c r="G90" s="7">
        <f t="shared" si="23"/>
        <v>19</v>
      </c>
      <c r="H90" s="7">
        <f t="shared" si="23"/>
        <v>3</v>
      </c>
      <c r="I90" s="18">
        <f t="shared" si="23"/>
        <v>0</v>
      </c>
      <c r="J90" s="16">
        <f t="shared" si="23"/>
        <v>22</v>
      </c>
      <c r="K90" s="3">
        <f t="shared" si="23"/>
        <v>11</v>
      </c>
      <c r="L90" s="3">
        <f t="shared" si="23"/>
        <v>0</v>
      </c>
      <c r="M90" s="17">
        <f t="shared" si="23"/>
        <v>11</v>
      </c>
    </row>
    <row r="91" spans="1:13" ht="15">
      <c r="A91" s="348"/>
      <c r="B91" s="9" t="s">
        <v>241</v>
      </c>
      <c r="C91" s="10">
        <f>E91+J91</f>
        <v>0</v>
      </c>
      <c r="D91" s="11"/>
      <c r="E91" s="12">
        <f>F91+G91+H91+I91</f>
        <v>0</v>
      </c>
      <c r="F91" s="13">
        <v>0</v>
      </c>
      <c r="G91" s="13">
        <v>0</v>
      </c>
      <c r="H91" s="13">
        <v>0</v>
      </c>
      <c r="I91" s="19">
        <v>0</v>
      </c>
      <c r="J91" s="20">
        <f>K91+L91+M91</f>
        <v>0</v>
      </c>
      <c r="K91" s="10">
        <v>0</v>
      </c>
      <c r="L91" s="10">
        <v>0</v>
      </c>
      <c r="M91" s="21">
        <v>0</v>
      </c>
    </row>
    <row r="92" spans="1:13" ht="15">
      <c r="A92" s="348"/>
      <c r="B92" s="9" t="s">
        <v>242</v>
      </c>
      <c r="C92" s="10">
        <f>E92+J92</f>
        <v>58</v>
      </c>
      <c r="D92" s="11"/>
      <c r="E92" s="12">
        <f>F92+G92+H92+I92</f>
        <v>36</v>
      </c>
      <c r="F92" s="7">
        <v>14</v>
      </c>
      <c r="G92" s="7">
        <v>19</v>
      </c>
      <c r="H92" s="7">
        <v>3</v>
      </c>
      <c r="I92" s="18">
        <v>0</v>
      </c>
      <c r="J92" s="20">
        <f>K92+L92+M92</f>
        <v>22</v>
      </c>
      <c r="K92" s="3">
        <v>11</v>
      </c>
      <c r="L92" s="3">
        <v>0</v>
      </c>
      <c r="M92" s="17">
        <v>11</v>
      </c>
    </row>
    <row r="93" spans="1:13" ht="15">
      <c r="A93" s="348">
        <v>29</v>
      </c>
      <c r="B93" s="10" t="s">
        <v>271</v>
      </c>
      <c r="C93" s="3">
        <f aca="true" t="shared" si="24" ref="C93:M93">C94+C95</f>
        <v>41</v>
      </c>
      <c r="D93" s="6">
        <f>C93/C$6</f>
        <v>0.0637636080870918</v>
      </c>
      <c r="E93" s="4">
        <f t="shared" si="24"/>
        <v>11</v>
      </c>
      <c r="F93" s="7">
        <f t="shared" si="24"/>
        <v>3</v>
      </c>
      <c r="G93" s="7">
        <f t="shared" si="24"/>
        <v>6</v>
      </c>
      <c r="H93" s="7">
        <f t="shared" si="24"/>
        <v>0</v>
      </c>
      <c r="I93" s="18">
        <f t="shared" si="24"/>
        <v>2</v>
      </c>
      <c r="J93" s="16">
        <f t="shared" si="24"/>
        <v>30</v>
      </c>
      <c r="K93" s="3">
        <f t="shared" si="24"/>
        <v>30</v>
      </c>
      <c r="L93" s="3">
        <f t="shared" si="24"/>
        <v>0</v>
      </c>
      <c r="M93" s="17">
        <f t="shared" si="24"/>
        <v>0</v>
      </c>
    </row>
    <row r="94" spans="1:13" ht="15">
      <c r="A94" s="348"/>
      <c r="B94" s="9" t="s">
        <v>241</v>
      </c>
      <c r="C94" s="10">
        <f>E94+J94</f>
        <v>0</v>
      </c>
      <c r="D94" s="11"/>
      <c r="E94" s="12">
        <f>F94+G94+H94+I94</f>
        <v>0</v>
      </c>
      <c r="F94" s="13">
        <v>0</v>
      </c>
      <c r="G94" s="13">
        <v>0</v>
      </c>
      <c r="H94" s="13">
        <v>0</v>
      </c>
      <c r="I94" s="19">
        <v>0</v>
      </c>
      <c r="J94" s="20">
        <f>K94+L94+M94</f>
        <v>0</v>
      </c>
      <c r="K94" s="10">
        <v>0</v>
      </c>
      <c r="L94" s="10">
        <v>0</v>
      </c>
      <c r="M94" s="21">
        <v>0</v>
      </c>
    </row>
    <row r="95" spans="1:13" ht="15">
      <c r="A95" s="348"/>
      <c r="B95" s="9" t="s">
        <v>242</v>
      </c>
      <c r="C95" s="10">
        <f>E95+J95</f>
        <v>41</v>
      </c>
      <c r="D95" s="11"/>
      <c r="E95" s="12">
        <f>F95+G95+H95+I95</f>
        <v>11</v>
      </c>
      <c r="F95" s="7">
        <v>3</v>
      </c>
      <c r="G95" s="7">
        <v>6</v>
      </c>
      <c r="H95" s="7">
        <v>0</v>
      </c>
      <c r="I95" s="18">
        <v>2</v>
      </c>
      <c r="J95" s="20">
        <f>K95+L95+M95</f>
        <v>30</v>
      </c>
      <c r="K95" s="3">
        <v>30</v>
      </c>
      <c r="L95" s="3">
        <v>0</v>
      </c>
      <c r="M95" s="17">
        <v>0</v>
      </c>
    </row>
    <row r="96" spans="1:13" ht="15">
      <c r="A96" s="348">
        <v>30</v>
      </c>
      <c r="B96" s="10" t="s">
        <v>272</v>
      </c>
      <c r="C96" s="3">
        <f aca="true" t="shared" si="25" ref="C96:M96">C97+C98</f>
        <v>7</v>
      </c>
      <c r="D96" s="6">
        <f>C96/C$6</f>
        <v>0.0108864696734059</v>
      </c>
      <c r="E96" s="4">
        <f t="shared" si="25"/>
        <v>7</v>
      </c>
      <c r="F96" s="7">
        <f t="shared" si="25"/>
        <v>7</v>
      </c>
      <c r="G96" s="7">
        <f t="shared" si="25"/>
        <v>0</v>
      </c>
      <c r="H96" s="7">
        <f t="shared" si="25"/>
        <v>0</v>
      </c>
      <c r="I96" s="18">
        <f t="shared" si="25"/>
        <v>0</v>
      </c>
      <c r="J96" s="16">
        <f t="shared" si="25"/>
        <v>0</v>
      </c>
      <c r="K96" s="3">
        <f t="shared" si="25"/>
        <v>0</v>
      </c>
      <c r="L96" s="3">
        <f t="shared" si="25"/>
        <v>0</v>
      </c>
      <c r="M96" s="17">
        <f t="shared" si="25"/>
        <v>0</v>
      </c>
    </row>
    <row r="97" spans="1:13" ht="15">
      <c r="A97" s="348"/>
      <c r="B97" s="9" t="s">
        <v>241</v>
      </c>
      <c r="C97" s="10">
        <f>E97+J97</f>
        <v>0</v>
      </c>
      <c r="D97" s="11"/>
      <c r="E97" s="12">
        <f>F97+G97+H97+I97</f>
        <v>0</v>
      </c>
      <c r="F97" s="13">
        <v>0</v>
      </c>
      <c r="G97" s="13">
        <v>0</v>
      </c>
      <c r="H97" s="13">
        <v>0</v>
      </c>
      <c r="I97" s="19">
        <v>0</v>
      </c>
      <c r="J97" s="20">
        <f>K97+L97+M97</f>
        <v>0</v>
      </c>
      <c r="K97" s="10">
        <v>0</v>
      </c>
      <c r="L97" s="10">
        <v>0</v>
      </c>
      <c r="M97" s="21">
        <v>0</v>
      </c>
    </row>
    <row r="98" spans="1:13" ht="15">
      <c r="A98" s="348"/>
      <c r="B98" s="9" t="s">
        <v>242</v>
      </c>
      <c r="C98" s="10">
        <f>E98+J98</f>
        <v>7</v>
      </c>
      <c r="D98" s="11"/>
      <c r="E98" s="12">
        <f>F98+G98+H98+I98</f>
        <v>7</v>
      </c>
      <c r="F98" s="7">
        <v>7</v>
      </c>
      <c r="G98" s="7">
        <v>0</v>
      </c>
      <c r="H98" s="7">
        <v>0</v>
      </c>
      <c r="I98" s="18">
        <v>0</v>
      </c>
      <c r="J98" s="20">
        <f>K98+L98+M98</f>
        <v>0</v>
      </c>
      <c r="K98" s="3">
        <v>0</v>
      </c>
      <c r="L98" s="3">
        <v>0</v>
      </c>
      <c r="M98" s="17">
        <v>0</v>
      </c>
    </row>
    <row r="99" spans="1:13" ht="15">
      <c r="A99" s="348">
        <v>31</v>
      </c>
      <c r="B99" s="22" t="s">
        <v>273</v>
      </c>
      <c r="C99" s="3">
        <f aca="true" t="shared" si="26" ref="C99:M99">C100+C101</f>
        <v>33</v>
      </c>
      <c r="D99" s="6">
        <f>C99/C$6</f>
        <v>0.0513219284603421</v>
      </c>
      <c r="E99" s="4">
        <f t="shared" si="26"/>
        <v>14</v>
      </c>
      <c r="F99" s="7">
        <f t="shared" si="26"/>
        <v>10</v>
      </c>
      <c r="G99" s="7">
        <f t="shared" si="26"/>
        <v>1</v>
      </c>
      <c r="H99" s="7">
        <f t="shared" si="26"/>
        <v>2</v>
      </c>
      <c r="I99" s="18">
        <f t="shared" si="26"/>
        <v>1</v>
      </c>
      <c r="J99" s="16">
        <f t="shared" si="26"/>
        <v>19</v>
      </c>
      <c r="K99" s="3">
        <f t="shared" si="26"/>
        <v>16</v>
      </c>
      <c r="L99" s="3">
        <f t="shared" si="26"/>
        <v>0</v>
      </c>
      <c r="M99" s="17">
        <f t="shared" si="26"/>
        <v>3</v>
      </c>
    </row>
    <row r="100" spans="1:13" ht="15">
      <c r="A100" s="348"/>
      <c r="B100" s="9" t="s">
        <v>241</v>
      </c>
      <c r="C100" s="10">
        <f>E100+J100</f>
        <v>2</v>
      </c>
      <c r="D100" s="11"/>
      <c r="E100" s="12">
        <f>F100+G100+H100+I100</f>
        <v>2</v>
      </c>
      <c r="F100" s="13">
        <v>0</v>
      </c>
      <c r="G100" s="13">
        <v>0</v>
      </c>
      <c r="H100" s="13">
        <v>2</v>
      </c>
      <c r="I100" s="19">
        <v>0</v>
      </c>
      <c r="J100" s="20">
        <f>K100+L100+M100</f>
        <v>0</v>
      </c>
      <c r="K100" s="10">
        <v>0</v>
      </c>
      <c r="L100" s="10">
        <v>0</v>
      </c>
      <c r="M100" s="21">
        <v>0</v>
      </c>
    </row>
    <row r="101" spans="1:13" ht="15">
      <c r="A101" s="349"/>
      <c r="B101" s="23" t="s">
        <v>242</v>
      </c>
      <c r="C101" s="24">
        <f>E101+J101</f>
        <v>31</v>
      </c>
      <c r="D101" s="25"/>
      <c r="E101" s="26">
        <f>F101+G101+H101+I101</f>
        <v>12</v>
      </c>
      <c r="F101" s="27">
        <v>10</v>
      </c>
      <c r="G101" s="27">
        <v>1</v>
      </c>
      <c r="H101" s="27">
        <v>0</v>
      </c>
      <c r="I101" s="30">
        <v>1</v>
      </c>
      <c r="J101" s="31">
        <f>K101+L101+M101</f>
        <v>19</v>
      </c>
      <c r="K101" s="32">
        <v>16</v>
      </c>
      <c r="L101" s="32">
        <v>0</v>
      </c>
      <c r="M101" s="33">
        <v>3</v>
      </c>
    </row>
    <row r="102" spans="2:13" ht="15">
      <c r="B102" s="28"/>
      <c r="C102" s="28"/>
      <c r="D102" s="28"/>
      <c r="E102" s="29"/>
      <c r="F102" s="29"/>
      <c r="G102" s="29"/>
      <c r="H102" s="29"/>
      <c r="I102" s="29"/>
      <c r="J102" s="29"/>
      <c r="K102" s="29"/>
      <c r="L102" s="34"/>
      <c r="M102" s="34"/>
    </row>
    <row r="103" spans="2:13" ht="15">
      <c r="B103" s="28"/>
      <c r="C103" s="28"/>
      <c r="D103" s="28"/>
      <c r="E103" s="29"/>
      <c r="F103" s="29"/>
      <c r="G103" s="29"/>
      <c r="H103" s="29"/>
      <c r="I103" s="29"/>
      <c r="J103" s="29"/>
      <c r="K103" s="29"/>
      <c r="L103" s="35"/>
      <c r="M103" s="35"/>
    </row>
    <row r="104" spans="2:13" ht="15">
      <c r="B104" s="28"/>
      <c r="C104" s="28"/>
      <c r="D104" s="28"/>
      <c r="E104" s="29"/>
      <c r="F104" s="29"/>
      <c r="G104" s="29"/>
      <c r="H104" s="29"/>
      <c r="I104" s="29"/>
      <c r="J104" s="29"/>
      <c r="K104" s="29"/>
      <c r="L104" s="35"/>
      <c r="M104" s="35"/>
    </row>
    <row r="105" spans="2:13" ht="15">
      <c r="B105" s="28"/>
      <c r="C105" s="28"/>
      <c r="D105" s="28"/>
      <c r="E105" s="29"/>
      <c r="F105" s="29"/>
      <c r="G105" s="29"/>
      <c r="H105" s="29"/>
      <c r="I105" s="29"/>
      <c r="J105" s="29"/>
      <c r="K105" s="29"/>
      <c r="L105" s="34"/>
      <c r="M105" s="34"/>
    </row>
    <row r="106" spans="2:13" ht="15">
      <c r="B106" s="28"/>
      <c r="C106" s="28"/>
      <c r="D106" s="28"/>
      <c r="E106" s="29"/>
      <c r="F106" s="29"/>
      <c r="G106" s="29"/>
      <c r="H106" s="29"/>
      <c r="I106" s="29"/>
      <c r="J106" s="29"/>
      <c r="K106" s="29"/>
      <c r="L106" s="35"/>
      <c r="M106" s="35"/>
    </row>
    <row r="107" spans="2:13" ht="15">
      <c r="B107" s="28"/>
      <c r="C107" s="28"/>
      <c r="D107" s="28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5">
      <c r="B108" s="28"/>
      <c r="C108" s="28"/>
      <c r="D108" s="28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5">
      <c r="B109" s="28"/>
      <c r="C109" s="28"/>
      <c r="D109" s="28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5">
      <c r="B110" s="28"/>
      <c r="C110" s="28"/>
      <c r="D110" s="28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5">
      <c r="B111" s="28"/>
      <c r="C111" s="28"/>
      <c r="D111" s="28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5">
      <c r="B112" s="28"/>
      <c r="C112" s="28"/>
      <c r="D112" s="28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5">
      <c r="B113" s="28"/>
      <c r="C113" s="28"/>
      <c r="D113" s="28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5">
      <c r="B114" s="28"/>
      <c r="C114" s="28"/>
      <c r="D114" s="28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5">
      <c r="B115" s="28"/>
      <c r="C115" s="28"/>
      <c r="D115" s="28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5">
      <c r="B116" s="28"/>
      <c r="C116" s="28"/>
      <c r="D116" s="28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5">
      <c r="B117" s="28"/>
      <c r="C117" s="28"/>
      <c r="D117" s="28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5">
      <c r="B118" s="28"/>
      <c r="C118" s="28"/>
      <c r="D118" s="28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5">
      <c r="B119" s="28"/>
      <c r="C119" s="28"/>
      <c r="D119" s="28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5">
      <c r="B120" s="28"/>
      <c r="C120" s="28"/>
      <c r="D120" s="28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5">
      <c r="B121" s="28"/>
      <c r="C121" s="28"/>
      <c r="D121" s="28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5">
      <c r="B122" s="28"/>
      <c r="C122" s="28"/>
      <c r="D122" s="28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5">
      <c r="B123" s="28"/>
      <c r="C123" s="28"/>
      <c r="D123" s="28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5">
      <c r="B124" s="28"/>
      <c r="C124" s="28"/>
      <c r="D124" s="28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5">
      <c r="B125" s="28"/>
      <c r="C125" s="28"/>
      <c r="D125" s="28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5">
      <c r="B126" s="28"/>
      <c r="C126" s="28"/>
      <c r="D126" s="28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5">
      <c r="B127" s="28"/>
      <c r="C127" s="28"/>
      <c r="D127" s="28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5">
      <c r="B128" s="28"/>
      <c r="C128" s="28"/>
      <c r="D128" s="28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5">
      <c r="B129" s="28"/>
      <c r="C129" s="28"/>
      <c r="D129" s="28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5">
      <c r="B130" s="28"/>
      <c r="C130" s="28"/>
      <c r="D130" s="28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5">
      <c r="B131" s="28"/>
      <c r="C131" s="28"/>
      <c r="D131" s="28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5">
      <c r="B132" s="28"/>
      <c r="C132" s="28"/>
      <c r="D132" s="28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5">
      <c r="B133" s="28"/>
      <c r="C133" s="28"/>
      <c r="D133" s="28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5">
      <c r="B134" s="28"/>
      <c r="C134" s="28"/>
      <c r="D134" s="28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5">
      <c r="B135" s="28"/>
      <c r="C135" s="28"/>
      <c r="D135" s="28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5">
      <c r="B136" s="28"/>
      <c r="C136" s="28"/>
      <c r="D136" s="28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5">
      <c r="B137" s="28"/>
      <c r="C137" s="28"/>
      <c r="D137" s="28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5">
      <c r="B138" s="28"/>
      <c r="C138" s="28"/>
      <c r="D138" s="28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5">
      <c r="B139" s="28"/>
      <c r="C139" s="28"/>
      <c r="D139" s="28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2:13" ht="15">
      <c r="B140" s="28"/>
      <c r="C140" s="28"/>
      <c r="D140" s="28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2:13" ht="15">
      <c r="B141" s="28"/>
      <c r="C141" s="28"/>
      <c r="D141" s="28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2:13" ht="15">
      <c r="B142" s="28"/>
      <c r="C142" s="28"/>
      <c r="D142" s="28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2:13" ht="15">
      <c r="B143" s="28"/>
      <c r="C143" s="28"/>
      <c r="D143" s="28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2:13" ht="15">
      <c r="B144" s="28"/>
      <c r="C144" s="28"/>
      <c r="D144" s="28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2:13" ht="15">
      <c r="B145" s="28"/>
      <c r="C145" s="28"/>
      <c r="D145" s="28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2:13" ht="15">
      <c r="B146" s="28"/>
      <c r="C146" s="28"/>
      <c r="D146" s="28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2:13" ht="15">
      <c r="B147" s="28"/>
      <c r="C147" s="28"/>
      <c r="D147" s="28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2:13" ht="15">
      <c r="B148" s="28"/>
      <c r="C148" s="28"/>
      <c r="D148" s="28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2:13" ht="15">
      <c r="B149" s="28"/>
      <c r="C149" s="28"/>
      <c r="D149" s="28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2:13" ht="15">
      <c r="B150" s="28"/>
      <c r="C150" s="28"/>
      <c r="D150" s="28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2:13" ht="15">
      <c r="B151" s="28"/>
      <c r="C151" s="28"/>
      <c r="D151" s="28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2:13" ht="15">
      <c r="B152" s="28"/>
      <c r="C152" s="28"/>
      <c r="D152" s="28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2:13" ht="15">
      <c r="B153" s="28"/>
      <c r="C153" s="28"/>
      <c r="D153" s="28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2:13" ht="15">
      <c r="B154" s="28"/>
      <c r="C154" s="28"/>
      <c r="D154" s="28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2:13" ht="15">
      <c r="B155" s="28"/>
      <c r="C155" s="28"/>
      <c r="D155" s="28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2:13" ht="15">
      <c r="B156" s="28"/>
      <c r="C156" s="28"/>
      <c r="D156" s="28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2:13" ht="15">
      <c r="B157" s="28"/>
      <c r="C157" s="28"/>
      <c r="D157" s="28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2:13" ht="15">
      <c r="B158" s="28"/>
      <c r="C158" s="28"/>
      <c r="D158" s="28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2:13" ht="15">
      <c r="B159" s="28"/>
      <c r="C159" s="28"/>
      <c r="D159" s="28"/>
      <c r="E159" s="29"/>
      <c r="F159" s="29"/>
      <c r="G159" s="29"/>
      <c r="H159" s="29"/>
      <c r="I159" s="29"/>
      <c r="L159" s="29"/>
      <c r="M159" s="29"/>
    </row>
    <row r="160" spans="2:13" ht="15">
      <c r="B160" s="28"/>
      <c r="C160" s="28"/>
      <c r="D160" s="28"/>
      <c r="E160" s="29"/>
      <c r="F160" s="29"/>
      <c r="G160" s="29"/>
      <c r="H160" s="29"/>
      <c r="I160" s="29"/>
      <c r="L160" s="29"/>
      <c r="M160" s="29"/>
    </row>
    <row r="161" spans="2:13" ht="15">
      <c r="B161" s="28"/>
      <c r="C161" s="28"/>
      <c r="D161" s="28"/>
      <c r="E161" s="29"/>
      <c r="F161" s="29"/>
      <c r="G161" s="29"/>
      <c r="H161" s="29"/>
      <c r="I161" s="29"/>
      <c r="L161" s="29"/>
      <c r="M161" s="29"/>
    </row>
    <row r="162" spans="2:13" ht="15">
      <c r="B162" s="28"/>
      <c r="C162" s="28"/>
      <c r="D162" s="28"/>
      <c r="E162" s="29"/>
      <c r="F162" s="29"/>
      <c r="G162" s="29"/>
      <c r="H162" s="29"/>
      <c r="I162" s="29"/>
      <c r="L162" s="29"/>
      <c r="M162" s="29"/>
    </row>
    <row r="163" spans="2:13" ht="15">
      <c r="B163" s="28"/>
      <c r="C163" s="28"/>
      <c r="D163" s="28"/>
      <c r="E163" s="29"/>
      <c r="F163" s="29"/>
      <c r="G163" s="29"/>
      <c r="H163" s="29"/>
      <c r="I163" s="29"/>
      <c r="L163" s="29"/>
      <c r="M163" s="29"/>
    </row>
    <row r="164" spans="2:13" ht="15">
      <c r="B164" s="28"/>
      <c r="C164" s="28"/>
      <c r="D164" s="28"/>
      <c r="E164" s="29"/>
      <c r="F164" s="29"/>
      <c r="G164" s="29"/>
      <c r="H164" s="29"/>
      <c r="I164" s="29"/>
      <c r="L164" s="29"/>
      <c r="M164" s="29"/>
    </row>
    <row r="165" spans="2:13" ht="15">
      <c r="B165" s="28"/>
      <c r="C165" s="28"/>
      <c r="D165" s="28"/>
      <c r="E165" s="29"/>
      <c r="F165" s="29"/>
      <c r="G165" s="29"/>
      <c r="H165" s="29"/>
      <c r="I165" s="29"/>
      <c r="L165" s="29"/>
      <c r="M165" s="29"/>
    </row>
    <row r="166" spans="2:13" ht="15">
      <c r="B166" s="28"/>
      <c r="C166" s="28"/>
      <c r="D166" s="28"/>
      <c r="E166" s="29"/>
      <c r="F166" s="29"/>
      <c r="G166" s="29"/>
      <c r="H166" s="29"/>
      <c r="I166" s="29"/>
      <c r="L166" s="29"/>
      <c r="M166" s="29"/>
    </row>
    <row r="167" spans="2:13" ht="15">
      <c r="B167" s="28"/>
      <c r="C167" s="28"/>
      <c r="D167" s="28"/>
      <c r="E167" s="29"/>
      <c r="F167" s="29"/>
      <c r="G167" s="29"/>
      <c r="H167" s="29"/>
      <c r="I167" s="29"/>
      <c r="L167" s="29"/>
      <c r="M167" s="29"/>
    </row>
  </sheetData>
  <sheetProtection/>
  <mergeCells count="40">
    <mergeCell ref="A21:A23"/>
    <mergeCell ref="A2:M2"/>
    <mergeCell ref="F4:I4"/>
    <mergeCell ref="J4:M4"/>
    <mergeCell ref="A4:A5"/>
    <mergeCell ref="A6:A8"/>
    <mergeCell ref="A9:A11"/>
    <mergeCell ref="A12:A14"/>
    <mergeCell ref="A15:A17"/>
    <mergeCell ref="A18:A20"/>
    <mergeCell ref="A51:A5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E4:E5"/>
    <mergeCell ref="A84:A86"/>
    <mergeCell ref="A87:A89"/>
    <mergeCell ref="A90:A92"/>
    <mergeCell ref="A69:A71"/>
    <mergeCell ref="A72:A74"/>
    <mergeCell ref="A75:A77"/>
    <mergeCell ref="A78:A80"/>
    <mergeCell ref="A81:A83"/>
    <mergeCell ref="A54:A56"/>
    <mergeCell ref="A99:A101"/>
    <mergeCell ref="B4:B5"/>
    <mergeCell ref="C4:C5"/>
    <mergeCell ref="D4:D5"/>
    <mergeCell ref="A93:A95"/>
    <mergeCell ref="A96:A98"/>
    <mergeCell ref="A57:A59"/>
    <mergeCell ref="A60:A62"/>
    <mergeCell ref="A63:A65"/>
    <mergeCell ref="A66:A68"/>
  </mergeCells>
  <printOptions/>
  <pageMargins left="0.75" right="0.75" top="0.3" bottom="0.36" header="0.279166666666667" footer="0.25902777777777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3.25390625" style="221" customWidth="1"/>
    <col min="2" max="2" width="9.00390625" style="221" customWidth="1"/>
    <col min="3" max="4" width="9.375" style="221" customWidth="1"/>
    <col min="5" max="5" width="9.00390625" style="221" customWidth="1"/>
    <col min="6" max="6" width="13.00390625" style="221" customWidth="1"/>
    <col min="7" max="7" width="9.75390625" style="221" customWidth="1"/>
    <col min="8" max="9" width="12.25390625" style="221" customWidth="1"/>
    <col min="10" max="10" width="10.50390625" style="221" customWidth="1"/>
    <col min="11" max="16384" width="9.00390625" style="221" customWidth="1"/>
  </cols>
  <sheetData>
    <row r="1" spans="1:10" ht="21">
      <c r="A1" s="234" t="s">
        <v>274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9.75" customHeight="1">
      <c r="A2" s="259" t="s">
        <v>0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26.25" customHeight="1">
      <c r="A3" s="258" t="s">
        <v>1</v>
      </c>
      <c r="B3" s="258" t="s">
        <v>2</v>
      </c>
      <c r="C3" s="258" t="s">
        <v>3</v>
      </c>
      <c r="D3" s="258"/>
      <c r="E3" s="258"/>
      <c r="F3" s="258"/>
      <c r="G3" s="258"/>
      <c r="H3" s="258"/>
      <c r="I3" s="258" t="s">
        <v>4</v>
      </c>
      <c r="J3" s="258"/>
    </row>
    <row r="4" spans="1:10" ht="33" customHeight="1">
      <c r="A4" s="258"/>
      <c r="B4" s="258"/>
      <c r="C4" s="258" t="s">
        <v>5</v>
      </c>
      <c r="D4" s="258" t="s">
        <v>6</v>
      </c>
      <c r="E4" s="260" t="s">
        <v>7</v>
      </c>
      <c r="F4" s="260"/>
      <c r="G4" s="260" t="s">
        <v>8</v>
      </c>
      <c r="H4" s="260"/>
      <c r="I4" s="258" t="s">
        <v>9</v>
      </c>
      <c r="J4" s="258" t="s">
        <v>10</v>
      </c>
    </row>
    <row r="5" spans="1:10" ht="39.75" customHeight="1">
      <c r="A5" s="258"/>
      <c r="B5" s="258"/>
      <c r="C5" s="258"/>
      <c r="D5" s="258"/>
      <c r="E5" s="86" t="s">
        <v>11</v>
      </c>
      <c r="F5" s="86" t="s">
        <v>12</v>
      </c>
      <c r="G5" s="86" t="s">
        <v>11</v>
      </c>
      <c r="H5" s="86" t="s">
        <v>12</v>
      </c>
      <c r="I5" s="258"/>
      <c r="J5" s="258"/>
    </row>
    <row r="6" spans="1:10" ht="27" customHeight="1">
      <c r="A6" s="86" t="s">
        <v>13</v>
      </c>
      <c r="B6" s="66">
        <f aca="true" t="shared" si="0" ref="B6:G6">B7+B8</f>
        <v>48909</v>
      </c>
      <c r="C6" s="66">
        <f t="shared" si="0"/>
        <v>46848</v>
      </c>
      <c r="D6" s="222">
        <f>C6/B6</f>
        <v>0.957860516469361</v>
      </c>
      <c r="E6" s="66">
        <f t="shared" si="0"/>
        <v>42299</v>
      </c>
      <c r="F6" s="222">
        <f>E6/C6</f>
        <v>0.902898736338798</v>
      </c>
      <c r="G6" s="66">
        <f t="shared" si="0"/>
        <v>4549</v>
      </c>
      <c r="H6" s="222">
        <f>G6/C6</f>
        <v>0.0971012636612022</v>
      </c>
      <c r="I6" s="66">
        <f>I7+I8</f>
        <v>2006</v>
      </c>
      <c r="J6" s="222">
        <f>I6/B6</f>
        <v>0.0410149461244352</v>
      </c>
    </row>
    <row r="7" spans="1:10" ht="27" customHeight="1">
      <c r="A7" s="86" t="s">
        <v>14</v>
      </c>
      <c r="B7" s="66">
        <v>13301</v>
      </c>
      <c r="C7" s="66">
        <v>13206</v>
      </c>
      <c r="D7" s="222">
        <f>C7/B7</f>
        <v>0.992857679873694</v>
      </c>
      <c r="E7" s="66">
        <v>12565</v>
      </c>
      <c r="F7" s="222">
        <f>E7/C7</f>
        <v>0.951461456913524</v>
      </c>
      <c r="G7" s="66">
        <v>641</v>
      </c>
      <c r="H7" s="222">
        <f>G7/C7</f>
        <v>0.0485385430864758</v>
      </c>
      <c r="I7" s="66">
        <v>93</v>
      </c>
      <c r="J7" s="222">
        <f>I7/B7</f>
        <v>0.00699195549206827</v>
      </c>
    </row>
    <row r="8" spans="1:10" ht="27" customHeight="1">
      <c r="A8" s="86" t="s">
        <v>15</v>
      </c>
      <c r="B8" s="66">
        <v>35608</v>
      </c>
      <c r="C8" s="66">
        <v>33642</v>
      </c>
      <c r="D8" s="222">
        <f>C8/B8</f>
        <v>0.944787688159964</v>
      </c>
      <c r="E8" s="66">
        <v>29734</v>
      </c>
      <c r="F8" s="222">
        <f>E8/C8</f>
        <v>0.883835681588491</v>
      </c>
      <c r="G8" s="66">
        <v>3908</v>
      </c>
      <c r="H8" s="222">
        <f>G8/C8</f>
        <v>0.116164318411509</v>
      </c>
      <c r="I8" s="66">
        <v>1913</v>
      </c>
      <c r="J8" s="222">
        <f>I8/B8</f>
        <v>0.0537238822736464</v>
      </c>
    </row>
    <row r="9" spans="1:10" ht="27" customHeight="1">
      <c r="A9" s="223" t="s">
        <v>16</v>
      </c>
      <c r="B9" s="66">
        <v>8003</v>
      </c>
      <c r="C9" s="66">
        <v>7890</v>
      </c>
      <c r="D9" s="222">
        <f>C9/B9</f>
        <v>0.985880294889416</v>
      </c>
      <c r="E9" s="66">
        <v>7427</v>
      </c>
      <c r="F9" s="222">
        <f>E9/C9</f>
        <v>0.941318124207858</v>
      </c>
      <c r="G9" s="66">
        <v>463</v>
      </c>
      <c r="H9" s="222">
        <f>G9/C9</f>
        <v>0.058681875792142</v>
      </c>
      <c r="I9" s="66">
        <v>111</v>
      </c>
      <c r="J9" s="222">
        <f>I9/B9</f>
        <v>0.0138697988254405</v>
      </c>
    </row>
    <row r="10" spans="1:10" ht="27" customHeight="1">
      <c r="A10" s="223" t="s">
        <v>17</v>
      </c>
      <c r="B10" s="66">
        <v>27605</v>
      </c>
      <c r="C10" s="66">
        <v>25752</v>
      </c>
      <c r="D10" s="222">
        <f>C10/B10</f>
        <v>0.932874479261003</v>
      </c>
      <c r="E10" s="66">
        <v>22307</v>
      </c>
      <c r="F10" s="222">
        <f>E10/C10</f>
        <v>0.866223982603293</v>
      </c>
      <c r="G10" s="66">
        <v>3445</v>
      </c>
      <c r="H10" s="222">
        <f>G10/C10</f>
        <v>0.133776017396707</v>
      </c>
      <c r="I10" s="66">
        <v>1802</v>
      </c>
      <c r="J10" s="222">
        <f>I10/B10</f>
        <v>0.0652780293425104</v>
      </c>
    </row>
  </sheetData>
  <sheetProtection/>
  <mergeCells count="11">
    <mergeCell ref="A2:J2"/>
    <mergeCell ref="C3:H3"/>
    <mergeCell ref="I3:J3"/>
    <mergeCell ref="E4:F4"/>
    <mergeCell ref="G4:H4"/>
    <mergeCell ref="A3:A5"/>
    <mergeCell ref="B3:B5"/>
    <mergeCell ref="C4:C5"/>
    <mergeCell ref="D4:D5"/>
    <mergeCell ref="I4:I5"/>
    <mergeCell ref="J4:J5"/>
  </mergeCells>
  <printOptions/>
  <pageMargins left="0.75" right="0.75" top="1" bottom="1" header="0.509027777777778" footer="0.50902777777777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00390625" style="37" customWidth="1"/>
    <col min="2" max="2" width="9.875" style="37" customWidth="1"/>
    <col min="3" max="3" width="9.75390625" style="37" customWidth="1"/>
    <col min="4" max="4" width="11.375" style="37" customWidth="1"/>
    <col min="5" max="5" width="11.625" style="37" customWidth="1"/>
    <col min="6" max="6" width="9.00390625" style="37" customWidth="1"/>
    <col min="7" max="7" width="10.625" style="37" customWidth="1"/>
    <col min="8" max="16384" width="9.00390625" style="37" customWidth="1"/>
  </cols>
  <sheetData>
    <row r="1" ht="20.25">
      <c r="A1" s="234" t="s">
        <v>275</v>
      </c>
    </row>
    <row r="2" spans="1:8" ht="31.5" customHeight="1">
      <c r="A2" s="263" t="s">
        <v>18</v>
      </c>
      <c r="B2" s="264"/>
      <c r="C2" s="264"/>
      <c r="D2" s="264"/>
      <c r="E2" s="264"/>
      <c r="F2" s="264"/>
      <c r="G2" s="264"/>
      <c r="H2" s="264"/>
    </row>
    <row r="3" spans="1:8" ht="44.25" customHeight="1">
      <c r="A3" s="62" t="s">
        <v>19</v>
      </c>
      <c r="B3" s="63" t="s">
        <v>20</v>
      </c>
      <c r="C3" s="63" t="s">
        <v>21</v>
      </c>
      <c r="D3" s="63" t="s">
        <v>22</v>
      </c>
      <c r="E3" s="63" t="s">
        <v>6</v>
      </c>
      <c r="F3" s="63" t="s">
        <v>23</v>
      </c>
      <c r="G3" s="63" t="s">
        <v>22</v>
      </c>
      <c r="H3" s="88" t="s">
        <v>6</v>
      </c>
    </row>
    <row r="4" spans="1:8" ht="15">
      <c r="A4" s="261"/>
      <c r="B4" s="125" t="s">
        <v>24</v>
      </c>
      <c r="C4" s="125">
        <f>SUM(C7:C97)</f>
        <v>13301</v>
      </c>
      <c r="D4" s="125">
        <f>SUM(D7:D97)</f>
        <v>13206</v>
      </c>
      <c r="E4" s="215">
        <f>D4/C4</f>
        <v>0.992857679873694</v>
      </c>
      <c r="F4" s="86">
        <f>F5+F6</f>
        <v>35608</v>
      </c>
      <c r="G4" s="86">
        <f>G5+G6</f>
        <v>33642</v>
      </c>
      <c r="H4" s="216">
        <f>G4/F4</f>
        <v>0.944787688159964</v>
      </c>
    </row>
    <row r="5" spans="1:8" ht="15">
      <c r="A5" s="261"/>
      <c r="B5" s="125" t="s">
        <v>25</v>
      </c>
      <c r="C5" s="125"/>
      <c r="D5" s="125"/>
      <c r="E5" s="215"/>
      <c r="F5" s="125">
        <v>8003</v>
      </c>
      <c r="G5" s="125">
        <v>7890</v>
      </c>
      <c r="H5" s="216">
        <f>G5/F5</f>
        <v>0.985880294889416</v>
      </c>
    </row>
    <row r="6" spans="1:8" ht="15">
      <c r="A6" s="261"/>
      <c r="B6" s="125" t="s">
        <v>17</v>
      </c>
      <c r="C6" s="125"/>
      <c r="D6" s="125"/>
      <c r="E6" s="215"/>
      <c r="F6" s="125">
        <v>27605</v>
      </c>
      <c r="G6" s="125">
        <v>25752</v>
      </c>
      <c r="H6" s="216">
        <f>G6/F6</f>
        <v>0.932874479261003</v>
      </c>
    </row>
    <row r="7" spans="1:8" ht="15">
      <c r="A7" s="261">
        <v>1</v>
      </c>
      <c r="B7" s="125" t="s">
        <v>26</v>
      </c>
      <c r="C7" s="78">
        <v>6</v>
      </c>
      <c r="D7" s="78">
        <v>6</v>
      </c>
      <c r="E7" s="215">
        <v>1</v>
      </c>
      <c r="F7" s="78">
        <v>45</v>
      </c>
      <c r="G7" s="78">
        <v>45</v>
      </c>
      <c r="H7" s="217">
        <f>G7/F7</f>
        <v>1</v>
      </c>
    </row>
    <row r="8" spans="1:8" ht="15">
      <c r="A8" s="261"/>
      <c r="B8" s="125" t="s">
        <v>25</v>
      </c>
      <c r="C8" s="78"/>
      <c r="D8" s="78"/>
      <c r="E8" s="218"/>
      <c r="F8" s="78">
        <v>45</v>
      </c>
      <c r="G8" s="78">
        <v>45</v>
      </c>
      <c r="H8" s="217">
        <f>G8/F8</f>
        <v>1</v>
      </c>
    </row>
    <row r="9" spans="1:8" ht="15">
      <c r="A9" s="261"/>
      <c r="B9" s="125" t="s">
        <v>17</v>
      </c>
      <c r="C9" s="78"/>
      <c r="D9" s="78"/>
      <c r="E9" s="218"/>
      <c r="F9" s="78"/>
      <c r="G9" s="78"/>
      <c r="H9" s="217"/>
    </row>
    <row r="10" spans="1:8" ht="15">
      <c r="A10" s="261">
        <v>2</v>
      </c>
      <c r="B10" s="125" t="s">
        <v>27</v>
      </c>
      <c r="C10" s="78">
        <v>61</v>
      </c>
      <c r="D10" s="78">
        <v>61</v>
      </c>
      <c r="E10" s="215">
        <v>1</v>
      </c>
      <c r="F10" s="78">
        <v>200</v>
      </c>
      <c r="G10" s="78">
        <v>200</v>
      </c>
      <c r="H10" s="217">
        <f>G10/F10</f>
        <v>1</v>
      </c>
    </row>
    <row r="11" spans="1:8" ht="15">
      <c r="A11" s="261"/>
      <c r="B11" s="125" t="s">
        <v>25</v>
      </c>
      <c r="C11" s="78"/>
      <c r="D11" s="78"/>
      <c r="E11" s="215"/>
      <c r="F11" s="78">
        <v>138</v>
      </c>
      <c r="G11" s="78">
        <v>138</v>
      </c>
      <c r="H11" s="217">
        <f>G11/F11</f>
        <v>1</v>
      </c>
    </row>
    <row r="12" spans="1:8" ht="15">
      <c r="A12" s="261"/>
      <c r="B12" s="125" t="s">
        <v>17</v>
      </c>
      <c r="C12" s="78"/>
      <c r="D12" s="78"/>
      <c r="E12" s="215"/>
      <c r="F12" s="78">
        <v>62</v>
      </c>
      <c r="G12" s="78">
        <v>62</v>
      </c>
      <c r="H12" s="217">
        <f>G12/F12</f>
        <v>1</v>
      </c>
    </row>
    <row r="13" spans="1:8" ht="15">
      <c r="A13" s="261">
        <v>3</v>
      </c>
      <c r="B13" s="125" t="s">
        <v>28</v>
      </c>
      <c r="C13" s="78">
        <v>447</v>
      </c>
      <c r="D13" s="78">
        <v>445</v>
      </c>
      <c r="E13" s="218">
        <v>0.9955</v>
      </c>
      <c r="F13" s="78">
        <v>1570</v>
      </c>
      <c r="G13" s="78">
        <v>1549</v>
      </c>
      <c r="H13" s="216">
        <f>G13/F13</f>
        <v>0.986624203821656</v>
      </c>
    </row>
    <row r="14" spans="1:8" ht="15">
      <c r="A14" s="261"/>
      <c r="B14" s="125" t="s">
        <v>25</v>
      </c>
      <c r="C14" s="78"/>
      <c r="D14" s="78"/>
      <c r="E14" s="215"/>
      <c r="F14" s="78">
        <v>556</v>
      </c>
      <c r="G14" s="78">
        <v>553</v>
      </c>
      <c r="H14" s="216">
        <f>G14/F14</f>
        <v>0.994604316546763</v>
      </c>
    </row>
    <row r="15" spans="1:8" ht="15">
      <c r="A15" s="261"/>
      <c r="B15" s="125" t="s">
        <v>17</v>
      </c>
      <c r="C15" s="78"/>
      <c r="D15" s="78"/>
      <c r="E15" s="218"/>
      <c r="F15" s="78">
        <v>1014</v>
      </c>
      <c r="G15" s="78">
        <v>996</v>
      </c>
      <c r="H15" s="216">
        <f aca="true" t="shared" si="0" ref="H15:H32">G15/F15</f>
        <v>0.982248520710059</v>
      </c>
    </row>
    <row r="16" spans="1:8" ht="15">
      <c r="A16" s="261">
        <v>4</v>
      </c>
      <c r="B16" s="125" t="s">
        <v>29</v>
      </c>
      <c r="C16" s="78">
        <v>53</v>
      </c>
      <c r="D16" s="78">
        <v>53</v>
      </c>
      <c r="E16" s="215">
        <v>1</v>
      </c>
      <c r="F16" s="78">
        <v>2101</v>
      </c>
      <c r="G16" s="78">
        <v>1976</v>
      </c>
      <c r="H16" s="216">
        <f t="shared" si="0"/>
        <v>0.940504521656354</v>
      </c>
    </row>
    <row r="17" spans="1:8" ht="15">
      <c r="A17" s="261"/>
      <c r="B17" s="125" t="s">
        <v>25</v>
      </c>
      <c r="C17" s="78"/>
      <c r="D17" s="78"/>
      <c r="E17" s="218"/>
      <c r="F17" s="78">
        <v>239</v>
      </c>
      <c r="G17" s="78">
        <v>236</v>
      </c>
      <c r="H17" s="216">
        <f t="shared" si="0"/>
        <v>0.98744769874477</v>
      </c>
    </row>
    <row r="18" spans="1:8" ht="15">
      <c r="A18" s="261"/>
      <c r="B18" s="125" t="s">
        <v>17</v>
      </c>
      <c r="C18" s="78"/>
      <c r="D18" s="78"/>
      <c r="E18" s="218"/>
      <c r="F18" s="78">
        <v>1862</v>
      </c>
      <c r="G18" s="78">
        <v>1740</v>
      </c>
      <c r="H18" s="216">
        <f t="shared" si="0"/>
        <v>0.934479054779807</v>
      </c>
    </row>
    <row r="19" spans="1:8" ht="15">
      <c r="A19" s="261">
        <v>5</v>
      </c>
      <c r="B19" s="125" t="s">
        <v>30</v>
      </c>
      <c r="C19" s="78">
        <v>1609</v>
      </c>
      <c r="D19" s="78">
        <v>1605</v>
      </c>
      <c r="E19" s="218">
        <v>0.9975</v>
      </c>
      <c r="F19" s="78">
        <v>2032</v>
      </c>
      <c r="G19" s="78">
        <v>2011</v>
      </c>
      <c r="H19" s="216">
        <f t="shared" si="0"/>
        <v>0.989665354330709</v>
      </c>
    </row>
    <row r="20" spans="1:8" ht="15">
      <c r="A20" s="261"/>
      <c r="B20" s="125" t="s">
        <v>25</v>
      </c>
      <c r="C20" s="78"/>
      <c r="D20" s="78"/>
      <c r="E20" s="218"/>
      <c r="F20" s="78">
        <v>586</v>
      </c>
      <c r="G20" s="78">
        <v>584</v>
      </c>
      <c r="H20" s="216">
        <f t="shared" si="0"/>
        <v>0.996587030716723</v>
      </c>
    </row>
    <row r="21" spans="1:8" ht="15">
      <c r="A21" s="261"/>
      <c r="B21" s="125" t="s">
        <v>17</v>
      </c>
      <c r="C21" s="78"/>
      <c r="D21" s="78"/>
      <c r="E21" s="218"/>
      <c r="F21" s="78">
        <v>1446</v>
      </c>
      <c r="G21" s="78">
        <v>1427</v>
      </c>
      <c r="H21" s="216">
        <f t="shared" si="0"/>
        <v>0.98686030428769</v>
      </c>
    </row>
    <row r="22" spans="1:8" ht="15">
      <c r="A22" s="261">
        <v>6</v>
      </c>
      <c r="B22" s="125" t="s">
        <v>31</v>
      </c>
      <c r="C22" s="78">
        <v>524</v>
      </c>
      <c r="D22" s="78">
        <v>521</v>
      </c>
      <c r="E22" s="218">
        <v>0.9943</v>
      </c>
      <c r="F22" s="78">
        <v>2093</v>
      </c>
      <c r="G22" s="78">
        <v>2053</v>
      </c>
      <c r="H22" s="216">
        <f t="shared" si="0"/>
        <v>0.98088867654085</v>
      </c>
    </row>
    <row r="23" spans="1:8" ht="15">
      <c r="A23" s="261"/>
      <c r="B23" s="125" t="s">
        <v>25</v>
      </c>
      <c r="C23" s="78"/>
      <c r="D23" s="78"/>
      <c r="E23" s="218"/>
      <c r="F23" s="78">
        <v>1134</v>
      </c>
      <c r="G23" s="78">
        <v>1134</v>
      </c>
      <c r="H23" s="217">
        <f t="shared" si="0"/>
        <v>1</v>
      </c>
    </row>
    <row r="24" spans="1:8" ht="15">
      <c r="A24" s="261"/>
      <c r="B24" s="125" t="s">
        <v>17</v>
      </c>
      <c r="C24" s="78"/>
      <c r="D24" s="78"/>
      <c r="E24" s="218"/>
      <c r="F24" s="78">
        <v>959</v>
      </c>
      <c r="G24" s="78">
        <v>919</v>
      </c>
      <c r="H24" s="216">
        <f t="shared" si="0"/>
        <v>0.958289885297185</v>
      </c>
    </row>
    <row r="25" spans="1:8" ht="15">
      <c r="A25" s="261">
        <v>7</v>
      </c>
      <c r="B25" s="125" t="s">
        <v>32</v>
      </c>
      <c r="C25" s="78">
        <v>671</v>
      </c>
      <c r="D25" s="78">
        <v>636</v>
      </c>
      <c r="E25" s="218">
        <v>0.9478</v>
      </c>
      <c r="F25" s="78">
        <v>498</v>
      </c>
      <c r="G25" s="78">
        <v>449</v>
      </c>
      <c r="H25" s="216">
        <f t="shared" si="0"/>
        <v>0.901606425702811</v>
      </c>
    </row>
    <row r="26" spans="1:8" ht="15">
      <c r="A26" s="261"/>
      <c r="B26" s="125" t="s">
        <v>25</v>
      </c>
      <c r="C26" s="78"/>
      <c r="D26" s="78"/>
      <c r="E26" s="218"/>
      <c r="F26" s="78">
        <v>69</v>
      </c>
      <c r="G26" s="78">
        <v>69</v>
      </c>
      <c r="H26" s="217">
        <f t="shared" si="0"/>
        <v>1</v>
      </c>
    </row>
    <row r="27" spans="1:8" ht="15">
      <c r="A27" s="261"/>
      <c r="B27" s="125" t="s">
        <v>17</v>
      </c>
      <c r="C27" s="78"/>
      <c r="D27" s="78"/>
      <c r="E27" s="218"/>
      <c r="F27" s="78">
        <v>429</v>
      </c>
      <c r="G27" s="78">
        <v>380</v>
      </c>
      <c r="H27" s="216">
        <f t="shared" si="0"/>
        <v>0.885780885780886</v>
      </c>
    </row>
    <row r="28" spans="1:8" ht="15">
      <c r="A28" s="261">
        <v>8</v>
      </c>
      <c r="B28" s="125" t="s">
        <v>33</v>
      </c>
      <c r="C28" s="78">
        <v>271</v>
      </c>
      <c r="D28" s="78">
        <v>268</v>
      </c>
      <c r="E28" s="218">
        <v>0.9889</v>
      </c>
      <c r="F28" s="78">
        <v>1079</v>
      </c>
      <c r="G28" s="78">
        <v>1006</v>
      </c>
      <c r="H28" s="216">
        <f t="shared" si="0"/>
        <v>0.932344763670065</v>
      </c>
    </row>
    <row r="29" spans="1:8" ht="15">
      <c r="A29" s="261"/>
      <c r="B29" s="125" t="s">
        <v>25</v>
      </c>
      <c r="C29" s="78"/>
      <c r="D29" s="78"/>
      <c r="E29" s="218"/>
      <c r="F29" s="78">
        <v>375</v>
      </c>
      <c r="G29" s="78">
        <v>363</v>
      </c>
      <c r="H29" s="216">
        <f t="shared" si="0"/>
        <v>0.968</v>
      </c>
    </row>
    <row r="30" spans="1:8" ht="15">
      <c r="A30" s="261"/>
      <c r="B30" s="125" t="s">
        <v>17</v>
      </c>
      <c r="C30" s="78"/>
      <c r="D30" s="78"/>
      <c r="E30" s="218"/>
      <c r="F30" s="78">
        <v>704</v>
      </c>
      <c r="G30" s="78">
        <v>643</v>
      </c>
      <c r="H30" s="216">
        <f t="shared" si="0"/>
        <v>0.913352272727273</v>
      </c>
    </row>
    <row r="31" spans="1:8" ht="15">
      <c r="A31" s="261">
        <v>9</v>
      </c>
      <c r="B31" s="125" t="s">
        <v>34</v>
      </c>
      <c r="C31" s="78"/>
      <c r="D31" s="78"/>
      <c r="E31" s="218"/>
      <c r="F31" s="78">
        <v>3</v>
      </c>
      <c r="G31" s="78">
        <v>3</v>
      </c>
      <c r="H31" s="217">
        <f t="shared" si="0"/>
        <v>1</v>
      </c>
    </row>
    <row r="32" spans="1:8" ht="15">
      <c r="A32" s="261"/>
      <c r="B32" s="125" t="s">
        <v>25</v>
      </c>
      <c r="C32" s="78"/>
      <c r="D32" s="78"/>
      <c r="E32" s="218"/>
      <c r="F32" s="78">
        <v>3</v>
      </c>
      <c r="G32" s="78">
        <v>3</v>
      </c>
      <c r="H32" s="217">
        <f t="shared" si="0"/>
        <v>1</v>
      </c>
    </row>
    <row r="33" spans="1:8" ht="15">
      <c r="A33" s="261"/>
      <c r="B33" s="125" t="s">
        <v>17</v>
      </c>
      <c r="C33" s="78"/>
      <c r="D33" s="78"/>
      <c r="E33" s="218"/>
      <c r="F33" s="78"/>
      <c r="G33" s="78"/>
      <c r="H33" s="216"/>
    </row>
    <row r="34" spans="1:8" ht="15">
      <c r="A34" s="261">
        <v>10</v>
      </c>
      <c r="B34" s="125" t="s">
        <v>35</v>
      </c>
      <c r="C34" s="78">
        <v>72</v>
      </c>
      <c r="D34" s="78">
        <v>72</v>
      </c>
      <c r="E34" s="215">
        <v>1</v>
      </c>
      <c r="F34" s="78">
        <v>729</v>
      </c>
      <c r="G34" s="78">
        <v>715</v>
      </c>
      <c r="H34" s="216">
        <f aca="true" t="shared" si="1" ref="H34:H40">G34/F34</f>
        <v>0.98079561042524</v>
      </c>
    </row>
    <row r="35" spans="1:8" ht="15">
      <c r="A35" s="261"/>
      <c r="B35" s="125" t="s">
        <v>25</v>
      </c>
      <c r="C35" s="78"/>
      <c r="D35" s="78"/>
      <c r="E35" s="215"/>
      <c r="F35" s="78">
        <v>49</v>
      </c>
      <c r="G35" s="78">
        <v>48</v>
      </c>
      <c r="H35" s="216">
        <f t="shared" si="1"/>
        <v>0.979591836734694</v>
      </c>
    </row>
    <row r="36" spans="1:8" ht="15">
      <c r="A36" s="261"/>
      <c r="B36" s="125" t="s">
        <v>17</v>
      </c>
      <c r="C36" s="78"/>
      <c r="D36" s="78"/>
      <c r="E36" s="215"/>
      <c r="F36" s="78">
        <v>680</v>
      </c>
      <c r="G36" s="78">
        <v>667</v>
      </c>
      <c r="H36" s="216">
        <f t="shared" si="1"/>
        <v>0.980882352941176</v>
      </c>
    </row>
    <row r="37" spans="1:8" ht="15">
      <c r="A37" s="261">
        <v>11</v>
      </c>
      <c r="B37" s="125" t="s">
        <v>36</v>
      </c>
      <c r="C37" s="78">
        <v>284</v>
      </c>
      <c r="D37" s="78">
        <v>282</v>
      </c>
      <c r="E37" s="218">
        <v>0.993</v>
      </c>
      <c r="F37" s="78">
        <v>409</v>
      </c>
      <c r="G37" s="78">
        <v>401</v>
      </c>
      <c r="H37" s="216">
        <f t="shared" si="1"/>
        <v>0.980440097799511</v>
      </c>
    </row>
    <row r="38" spans="1:8" ht="15">
      <c r="A38" s="261"/>
      <c r="B38" s="125" t="s">
        <v>25</v>
      </c>
      <c r="C38" s="78"/>
      <c r="D38" s="78"/>
      <c r="E38" s="218"/>
      <c r="F38" s="78">
        <v>52</v>
      </c>
      <c r="G38" s="78">
        <v>52</v>
      </c>
      <c r="H38" s="217">
        <f t="shared" si="1"/>
        <v>1</v>
      </c>
    </row>
    <row r="39" spans="1:8" ht="15">
      <c r="A39" s="261"/>
      <c r="B39" s="125" t="s">
        <v>17</v>
      </c>
      <c r="C39" s="78"/>
      <c r="D39" s="78"/>
      <c r="E39" s="218"/>
      <c r="F39" s="78">
        <v>357</v>
      </c>
      <c r="G39" s="78">
        <v>349</v>
      </c>
      <c r="H39" s="216">
        <f t="shared" si="1"/>
        <v>0.977591036414566</v>
      </c>
    </row>
    <row r="40" spans="1:8" ht="15">
      <c r="A40" s="261">
        <v>12</v>
      </c>
      <c r="B40" s="125" t="s">
        <v>37</v>
      </c>
      <c r="C40" s="78">
        <v>547</v>
      </c>
      <c r="D40" s="78">
        <v>547</v>
      </c>
      <c r="E40" s="215">
        <v>1</v>
      </c>
      <c r="F40" s="78">
        <v>761</v>
      </c>
      <c r="G40" s="78">
        <v>730</v>
      </c>
      <c r="H40" s="216">
        <f t="shared" si="1"/>
        <v>0.959264126149803</v>
      </c>
    </row>
    <row r="41" spans="1:8" ht="15">
      <c r="A41" s="261"/>
      <c r="B41" s="125" t="s">
        <v>25</v>
      </c>
      <c r="C41" s="78"/>
      <c r="D41" s="78"/>
      <c r="E41" s="218"/>
      <c r="F41" s="78">
        <v>104</v>
      </c>
      <c r="G41" s="78">
        <v>104</v>
      </c>
      <c r="H41" s="217">
        <f aca="true" t="shared" si="2" ref="H41:H70">G41/F41</f>
        <v>1</v>
      </c>
    </row>
    <row r="42" spans="1:8" ht="15">
      <c r="A42" s="261"/>
      <c r="B42" s="125" t="s">
        <v>17</v>
      </c>
      <c r="C42" s="78"/>
      <c r="D42" s="78"/>
      <c r="E42" s="218"/>
      <c r="F42" s="78">
        <v>657</v>
      </c>
      <c r="G42" s="78">
        <v>626</v>
      </c>
      <c r="H42" s="216">
        <f t="shared" si="2"/>
        <v>0.952815829528158</v>
      </c>
    </row>
    <row r="43" spans="1:8" ht="15">
      <c r="A43" s="261">
        <v>13</v>
      </c>
      <c r="B43" s="125" t="s">
        <v>38</v>
      </c>
      <c r="C43" s="78">
        <v>421</v>
      </c>
      <c r="D43" s="78">
        <v>413</v>
      </c>
      <c r="E43" s="218">
        <v>0.981</v>
      </c>
      <c r="F43" s="78">
        <v>1342</v>
      </c>
      <c r="G43" s="78">
        <v>1248</v>
      </c>
      <c r="H43" s="216">
        <f t="shared" si="2"/>
        <v>0.929955290611028</v>
      </c>
    </row>
    <row r="44" spans="1:8" ht="15">
      <c r="A44" s="261"/>
      <c r="B44" s="125" t="s">
        <v>25</v>
      </c>
      <c r="C44" s="78"/>
      <c r="D44" s="78"/>
      <c r="E44" s="218"/>
      <c r="F44" s="78">
        <v>688</v>
      </c>
      <c r="G44" s="78">
        <v>625</v>
      </c>
      <c r="H44" s="216">
        <f t="shared" si="2"/>
        <v>0.908430232558139</v>
      </c>
    </row>
    <row r="45" spans="1:8" ht="15">
      <c r="A45" s="261"/>
      <c r="B45" s="125" t="s">
        <v>17</v>
      </c>
      <c r="C45" s="78"/>
      <c r="D45" s="78"/>
      <c r="E45" s="218"/>
      <c r="F45" s="78">
        <v>654</v>
      </c>
      <c r="G45" s="78">
        <v>623</v>
      </c>
      <c r="H45" s="216">
        <f t="shared" si="2"/>
        <v>0.952599388379205</v>
      </c>
    </row>
    <row r="46" spans="1:8" ht="15">
      <c r="A46" s="261">
        <v>14</v>
      </c>
      <c r="B46" s="125" t="s">
        <v>39</v>
      </c>
      <c r="C46" s="78">
        <v>1034</v>
      </c>
      <c r="D46" s="78">
        <v>1030</v>
      </c>
      <c r="E46" s="218">
        <v>0.9961</v>
      </c>
      <c r="F46" s="78">
        <v>2466</v>
      </c>
      <c r="G46" s="78">
        <v>2401</v>
      </c>
      <c r="H46" s="216">
        <f t="shared" si="2"/>
        <v>0.973641524736415</v>
      </c>
    </row>
    <row r="47" spans="1:8" ht="15">
      <c r="A47" s="261"/>
      <c r="B47" s="125" t="s">
        <v>25</v>
      </c>
      <c r="C47" s="78"/>
      <c r="D47" s="78"/>
      <c r="E47" s="218"/>
      <c r="F47" s="78">
        <v>335</v>
      </c>
      <c r="G47" s="78">
        <v>334</v>
      </c>
      <c r="H47" s="216">
        <f t="shared" si="2"/>
        <v>0.997014925373134</v>
      </c>
    </row>
    <row r="48" spans="1:8" ht="15">
      <c r="A48" s="261"/>
      <c r="B48" s="125" t="s">
        <v>17</v>
      </c>
      <c r="C48" s="78"/>
      <c r="D48" s="78"/>
      <c r="E48" s="218"/>
      <c r="F48" s="78">
        <v>2131</v>
      </c>
      <c r="G48" s="78">
        <v>2067</v>
      </c>
      <c r="H48" s="216">
        <f t="shared" si="2"/>
        <v>0.969967151572032</v>
      </c>
    </row>
    <row r="49" spans="1:8" ht="15">
      <c r="A49" s="261">
        <v>15</v>
      </c>
      <c r="B49" s="125" t="s">
        <v>40</v>
      </c>
      <c r="C49" s="78">
        <v>471</v>
      </c>
      <c r="D49" s="78">
        <v>469</v>
      </c>
      <c r="E49" s="218">
        <v>0.9958</v>
      </c>
      <c r="F49" s="78">
        <v>1192</v>
      </c>
      <c r="G49" s="78">
        <v>1138</v>
      </c>
      <c r="H49" s="216">
        <f t="shared" si="2"/>
        <v>0.954697986577181</v>
      </c>
    </row>
    <row r="50" spans="1:8" ht="15">
      <c r="A50" s="261"/>
      <c r="B50" s="125" t="s">
        <v>25</v>
      </c>
      <c r="C50" s="78"/>
      <c r="D50" s="78"/>
      <c r="E50" s="218"/>
      <c r="F50" s="78">
        <v>248</v>
      </c>
      <c r="G50" s="78">
        <v>248</v>
      </c>
      <c r="H50" s="217">
        <f t="shared" si="2"/>
        <v>1</v>
      </c>
    </row>
    <row r="51" spans="1:8" ht="15">
      <c r="A51" s="261"/>
      <c r="B51" s="125" t="s">
        <v>17</v>
      </c>
      <c r="C51" s="78"/>
      <c r="D51" s="78"/>
      <c r="E51" s="218"/>
      <c r="F51" s="78">
        <v>944</v>
      </c>
      <c r="G51" s="78">
        <v>890</v>
      </c>
      <c r="H51" s="216">
        <f t="shared" si="2"/>
        <v>0.942796610169492</v>
      </c>
    </row>
    <row r="52" spans="1:8" ht="15">
      <c r="A52" s="261">
        <v>16</v>
      </c>
      <c r="B52" s="125" t="s">
        <v>41</v>
      </c>
      <c r="C52" s="78">
        <v>207</v>
      </c>
      <c r="D52" s="78">
        <v>202</v>
      </c>
      <c r="E52" s="218">
        <v>0.9758</v>
      </c>
      <c r="F52" s="78">
        <v>775</v>
      </c>
      <c r="G52" s="78">
        <v>754</v>
      </c>
      <c r="H52" s="216">
        <f t="shared" si="2"/>
        <v>0.972903225806452</v>
      </c>
    </row>
    <row r="53" spans="1:8" ht="15">
      <c r="A53" s="261"/>
      <c r="B53" s="125" t="s">
        <v>25</v>
      </c>
      <c r="C53" s="78"/>
      <c r="D53" s="78"/>
      <c r="E53" s="218"/>
      <c r="F53" s="78">
        <v>182</v>
      </c>
      <c r="G53" s="78">
        <v>182</v>
      </c>
      <c r="H53" s="217">
        <f t="shared" si="2"/>
        <v>1</v>
      </c>
    </row>
    <row r="54" spans="1:8" ht="15">
      <c r="A54" s="261"/>
      <c r="B54" s="125" t="s">
        <v>17</v>
      </c>
      <c r="C54" s="78"/>
      <c r="D54" s="78"/>
      <c r="E54" s="218"/>
      <c r="F54" s="78">
        <v>593</v>
      </c>
      <c r="G54" s="78">
        <v>572</v>
      </c>
      <c r="H54" s="216">
        <f t="shared" si="2"/>
        <v>0.964586846543002</v>
      </c>
    </row>
    <row r="55" spans="1:8" ht="15">
      <c r="A55" s="261">
        <v>17</v>
      </c>
      <c r="B55" s="125" t="s">
        <v>42</v>
      </c>
      <c r="C55" s="78">
        <v>147</v>
      </c>
      <c r="D55" s="78">
        <v>145</v>
      </c>
      <c r="E55" s="218">
        <v>0.9864</v>
      </c>
      <c r="F55" s="78">
        <v>1040</v>
      </c>
      <c r="G55" s="78">
        <v>999</v>
      </c>
      <c r="H55" s="216">
        <f t="shared" si="2"/>
        <v>0.960576923076923</v>
      </c>
    </row>
    <row r="56" spans="1:8" ht="15">
      <c r="A56" s="261"/>
      <c r="B56" s="125" t="s">
        <v>25</v>
      </c>
      <c r="C56" s="78"/>
      <c r="D56" s="78"/>
      <c r="E56" s="218"/>
      <c r="F56" s="78">
        <v>246</v>
      </c>
      <c r="G56" s="78">
        <v>241</v>
      </c>
      <c r="H56" s="216">
        <f t="shared" si="2"/>
        <v>0.979674796747967</v>
      </c>
    </row>
    <row r="57" spans="1:8" ht="15">
      <c r="A57" s="261"/>
      <c r="B57" s="125" t="s">
        <v>17</v>
      </c>
      <c r="C57" s="78"/>
      <c r="D57" s="78"/>
      <c r="E57" s="218"/>
      <c r="F57" s="78">
        <v>794</v>
      </c>
      <c r="G57" s="78">
        <v>758</v>
      </c>
      <c r="H57" s="216">
        <f t="shared" si="2"/>
        <v>0.954659949622166</v>
      </c>
    </row>
    <row r="58" spans="1:8" ht="15">
      <c r="A58" s="261">
        <v>18</v>
      </c>
      <c r="B58" s="125" t="s">
        <v>43</v>
      </c>
      <c r="C58" s="78">
        <v>257</v>
      </c>
      <c r="D58" s="78">
        <v>256</v>
      </c>
      <c r="E58" s="218">
        <v>0.9961</v>
      </c>
      <c r="F58" s="78">
        <v>2015</v>
      </c>
      <c r="G58" s="78">
        <v>1824</v>
      </c>
      <c r="H58" s="216">
        <f t="shared" si="2"/>
        <v>0.905210918114144</v>
      </c>
    </row>
    <row r="59" spans="1:8" ht="15">
      <c r="A59" s="261"/>
      <c r="B59" s="125" t="s">
        <v>25</v>
      </c>
      <c r="C59" s="78"/>
      <c r="D59" s="78"/>
      <c r="E59" s="218"/>
      <c r="F59" s="78">
        <v>416</v>
      </c>
      <c r="G59" s="78">
        <v>416</v>
      </c>
      <c r="H59" s="217">
        <f t="shared" si="2"/>
        <v>1</v>
      </c>
    </row>
    <row r="60" spans="1:8" ht="15">
      <c r="A60" s="261"/>
      <c r="B60" s="125" t="s">
        <v>17</v>
      </c>
      <c r="C60" s="78"/>
      <c r="D60" s="78"/>
      <c r="E60" s="218"/>
      <c r="F60" s="78">
        <v>1599</v>
      </c>
      <c r="G60" s="78">
        <v>1408</v>
      </c>
      <c r="H60" s="216">
        <f t="shared" si="2"/>
        <v>0.880550343964978</v>
      </c>
    </row>
    <row r="61" spans="1:8" ht="15">
      <c r="A61" s="261">
        <v>19</v>
      </c>
      <c r="B61" s="125" t="s">
        <v>44</v>
      </c>
      <c r="C61" s="78">
        <v>177</v>
      </c>
      <c r="D61" s="78">
        <v>176</v>
      </c>
      <c r="E61" s="218">
        <v>0.9944</v>
      </c>
      <c r="F61" s="78">
        <v>428</v>
      </c>
      <c r="G61" s="78">
        <v>385</v>
      </c>
      <c r="H61" s="216">
        <f t="shared" si="2"/>
        <v>0.899532710280374</v>
      </c>
    </row>
    <row r="62" spans="1:8" ht="15">
      <c r="A62" s="261"/>
      <c r="B62" s="125" t="s">
        <v>25</v>
      </c>
      <c r="C62" s="78"/>
      <c r="D62" s="78"/>
      <c r="E62" s="218"/>
      <c r="F62" s="78">
        <v>16</v>
      </c>
      <c r="G62" s="78">
        <v>16</v>
      </c>
      <c r="H62" s="217">
        <f t="shared" si="2"/>
        <v>1</v>
      </c>
    </row>
    <row r="63" spans="1:8" ht="15">
      <c r="A63" s="261"/>
      <c r="B63" s="125" t="s">
        <v>17</v>
      </c>
      <c r="C63" s="78"/>
      <c r="D63" s="78"/>
      <c r="E63" s="218"/>
      <c r="F63" s="78">
        <v>412</v>
      </c>
      <c r="G63" s="78">
        <v>369</v>
      </c>
      <c r="H63" s="216">
        <f t="shared" si="2"/>
        <v>0.895631067961165</v>
      </c>
    </row>
    <row r="64" spans="1:8" ht="15">
      <c r="A64" s="261">
        <v>20</v>
      </c>
      <c r="B64" s="125" t="s">
        <v>45</v>
      </c>
      <c r="C64" s="78">
        <v>375</v>
      </c>
      <c r="D64" s="78">
        <v>370</v>
      </c>
      <c r="E64" s="218">
        <v>0.9867</v>
      </c>
      <c r="F64" s="78">
        <v>1231</v>
      </c>
      <c r="G64" s="78">
        <v>1127</v>
      </c>
      <c r="H64" s="216">
        <f t="shared" si="2"/>
        <v>0.915515840779854</v>
      </c>
    </row>
    <row r="65" spans="1:8" ht="15">
      <c r="A65" s="261"/>
      <c r="B65" s="125" t="s">
        <v>25</v>
      </c>
      <c r="C65" s="78"/>
      <c r="D65" s="78"/>
      <c r="E65" s="218"/>
      <c r="F65" s="78">
        <v>37</v>
      </c>
      <c r="G65" s="78">
        <v>37</v>
      </c>
      <c r="H65" s="217">
        <f t="shared" si="2"/>
        <v>1</v>
      </c>
    </row>
    <row r="66" spans="1:8" ht="15">
      <c r="A66" s="261"/>
      <c r="B66" s="125" t="s">
        <v>17</v>
      </c>
      <c r="C66" s="78"/>
      <c r="D66" s="78"/>
      <c r="E66" s="218"/>
      <c r="F66" s="78">
        <v>1194</v>
      </c>
      <c r="G66" s="78">
        <v>1090</v>
      </c>
      <c r="H66" s="216">
        <f t="shared" si="2"/>
        <v>0.912897822445561</v>
      </c>
    </row>
    <row r="67" spans="1:8" ht="15">
      <c r="A67" s="261">
        <v>21</v>
      </c>
      <c r="B67" s="125" t="s">
        <v>46</v>
      </c>
      <c r="C67" s="78">
        <v>64</v>
      </c>
      <c r="D67" s="78">
        <v>62</v>
      </c>
      <c r="E67" s="218">
        <v>0.9688</v>
      </c>
      <c r="F67" s="78">
        <v>49</v>
      </c>
      <c r="G67" s="78">
        <v>46</v>
      </c>
      <c r="H67" s="216">
        <f t="shared" si="2"/>
        <v>0.938775510204082</v>
      </c>
    </row>
    <row r="68" spans="1:8" ht="15">
      <c r="A68" s="261"/>
      <c r="B68" s="125" t="s">
        <v>25</v>
      </c>
      <c r="C68" s="78"/>
      <c r="D68" s="78"/>
      <c r="E68" s="218"/>
      <c r="F68" s="78">
        <v>10</v>
      </c>
      <c r="G68" s="78">
        <v>8</v>
      </c>
      <c r="H68" s="216">
        <f t="shared" si="2"/>
        <v>0.8</v>
      </c>
    </row>
    <row r="69" spans="1:8" ht="15">
      <c r="A69" s="261"/>
      <c r="B69" s="125" t="s">
        <v>17</v>
      </c>
      <c r="C69" s="78"/>
      <c r="D69" s="78"/>
      <c r="E69" s="215"/>
      <c r="F69" s="78">
        <v>39</v>
      </c>
      <c r="G69" s="78">
        <v>38</v>
      </c>
      <c r="H69" s="216">
        <f t="shared" si="2"/>
        <v>0.974358974358974</v>
      </c>
    </row>
    <row r="70" spans="1:8" ht="15">
      <c r="A70" s="261">
        <v>22</v>
      </c>
      <c r="B70" s="125" t="s">
        <v>47</v>
      </c>
      <c r="C70" s="78">
        <v>384</v>
      </c>
      <c r="D70" s="78">
        <v>377</v>
      </c>
      <c r="E70" s="218">
        <v>0.9818</v>
      </c>
      <c r="F70" s="78">
        <v>1423</v>
      </c>
      <c r="G70" s="78">
        <v>1315</v>
      </c>
      <c r="H70" s="216">
        <f t="shared" si="2"/>
        <v>0.924104005621926</v>
      </c>
    </row>
    <row r="71" spans="1:8" ht="15">
      <c r="A71" s="261"/>
      <c r="B71" s="125" t="s">
        <v>25</v>
      </c>
      <c r="C71" s="78"/>
      <c r="D71" s="78"/>
      <c r="E71" s="215"/>
      <c r="F71" s="78">
        <v>578</v>
      </c>
      <c r="G71" s="78">
        <v>572</v>
      </c>
      <c r="H71" s="216">
        <f aca="true" t="shared" si="3" ref="H71:H79">G71/F71</f>
        <v>0.98961937716263</v>
      </c>
    </row>
    <row r="72" spans="1:8" ht="15">
      <c r="A72" s="261"/>
      <c r="B72" s="125" t="s">
        <v>17</v>
      </c>
      <c r="C72" s="78"/>
      <c r="D72" s="78"/>
      <c r="E72" s="215"/>
      <c r="F72" s="78">
        <v>845</v>
      </c>
      <c r="G72" s="78">
        <v>743</v>
      </c>
      <c r="H72" s="216">
        <f t="shared" si="3"/>
        <v>0.879289940828402</v>
      </c>
    </row>
    <row r="73" spans="1:8" ht="15">
      <c r="A73" s="261">
        <v>23</v>
      </c>
      <c r="B73" s="125" t="s">
        <v>48</v>
      </c>
      <c r="C73" s="78">
        <v>704</v>
      </c>
      <c r="D73" s="78">
        <v>704</v>
      </c>
      <c r="E73" s="215">
        <v>1</v>
      </c>
      <c r="F73" s="78">
        <v>2495</v>
      </c>
      <c r="G73" s="78">
        <v>2305</v>
      </c>
      <c r="H73" s="216">
        <f t="shared" si="3"/>
        <v>0.923847695390782</v>
      </c>
    </row>
    <row r="74" spans="1:8" ht="15">
      <c r="A74" s="261"/>
      <c r="B74" s="125" t="s">
        <v>25</v>
      </c>
      <c r="C74" s="78"/>
      <c r="D74" s="78"/>
      <c r="E74" s="218"/>
      <c r="F74" s="78">
        <v>454</v>
      </c>
      <c r="G74" s="78">
        <v>452</v>
      </c>
      <c r="H74" s="216">
        <f t="shared" si="3"/>
        <v>0.995594713656388</v>
      </c>
    </row>
    <row r="75" spans="1:8" ht="15">
      <c r="A75" s="261"/>
      <c r="B75" s="125" t="s">
        <v>17</v>
      </c>
      <c r="C75" s="78"/>
      <c r="D75" s="78"/>
      <c r="E75" s="218"/>
      <c r="F75" s="78">
        <v>2041</v>
      </c>
      <c r="G75" s="78">
        <v>1853</v>
      </c>
      <c r="H75" s="216">
        <f t="shared" si="3"/>
        <v>0.907888290053895</v>
      </c>
    </row>
    <row r="76" spans="1:8" ht="15">
      <c r="A76" s="261">
        <v>24</v>
      </c>
      <c r="B76" s="125" t="s">
        <v>49</v>
      </c>
      <c r="C76" s="78">
        <v>352</v>
      </c>
      <c r="D76" s="78">
        <v>350</v>
      </c>
      <c r="E76" s="218">
        <v>0.9943</v>
      </c>
      <c r="F76" s="78">
        <v>2322</v>
      </c>
      <c r="G76" s="78">
        <v>2215</v>
      </c>
      <c r="H76" s="216">
        <f t="shared" si="3"/>
        <v>0.953919035314384</v>
      </c>
    </row>
    <row r="77" spans="1:8" ht="15">
      <c r="A77" s="261"/>
      <c r="B77" s="125" t="s">
        <v>25</v>
      </c>
      <c r="C77" s="78"/>
      <c r="D77" s="78"/>
      <c r="E77" s="218"/>
      <c r="F77" s="78">
        <v>341</v>
      </c>
      <c r="G77" s="78">
        <v>341</v>
      </c>
      <c r="H77" s="217">
        <f t="shared" si="3"/>
        <v>1</v>
      </c>
    </row>
    <row r="78" spans="1:8" ht="15">
      <c r="A78" s="261"/>
      <c r="B78" s="125" t="s">
        <v>17</v>
      </c>
      <c r="C78" s="78"/>
      <c r="D78" s="78"/>
      <c r="E78" s="218"/>
      <c r="F78" s="78">
        <v>1981</v>
      </c>
      <c r="G78" s="78">
        <v>1874</v>
      </c>
      <c r="H78" s="216">
        <f t="shared" si="3"/>
        <v>0.945986875315497</v>
      </c>
    </row>
    <row r="79" spans="1:8" ht="15">
      <c r="A79" s="261">
        <v>25</v>
      </c>
      <c r="B79" s="125" t="s">
        <v>50</v>
      </c>
      <c r="C79" s="78">
        <v>1321</v>
      </c>
      <c r="D79" s="78">
        <v>1318</v>
      </c>
      <c r="E79" s="218">
        <v>0.9977</v>
      </c>
      <c r="F79" s="78">
        <v>2005</v>
      </c>
      <c r="G79" s="78">
        <v>1769</v>
      </c>
      <c r="H79" s="216">
        <f t="shared" si="3"/>
        <v>0.882294264339152</v>
      </c>
    </row>
    <row r="80" spans="1:8" ht="15">
      <c r="A80" s="261"/>
      <c r="B80" s="125" t="s">
        <v>25</v>
      </c>
      <c r="C80" s="78"/>
      <c r="D80" s="78"/>
      <c r="E80" s="218"/>
      <c r="F80" s="78">
        <v>281</v>
      </c>
      <c r="G80" s="78">
        <v>278</v>
      </c>
      <c r="H80" s="216">
        <f aca="true" t="shared" si="4" ref="H80:H99">G80/F80</f>
        <v>0.98932384341637</v>
      </c>
    </row>
    <row r="81" spans="1:8" ht="15">
      <c r="A81" s="261"/>
      <c r="B81" s="125" t="s">
        <v>17</v>
      </c>
      <c r="C81" s="78"/>
      <c r="D81" s="78"/>
      <c r="E81" s="218"/>
      <c r="F81" s="78">
        <v>1724</v>
      </c>
      <c r="G81" s="78">
        <v>1491</v>
      </c>
      <c r="H81" s="216">
        <f t="shared" si="4"/>
        <v>0.864849187935035</v>
      </c>
    </row>
    <row r="82" spans="1:8" ht="15">
      <c r="A82" s="261">
        <v>26</v>
      </c>
      <c r="B82" s="125" t="s">
        <v>51</v>
      </c>
      <c r="C82" s="78">
        <v>365</v>
      </c>
      <c r="D82" s="78">
        <v>365</v>
      </c>
      <c r="E82" s="215">
        <v>1</v>
      </c>
      <c r="F82" s="78">
        <v>78</v>
      </c>
      <c r="G82" s="78">
        <v>76</v>
      </c>
      <c r="H82" s="216">
        <f t="shared" si="4"/>
        <v>0.974358974358974</v>
      </c>
    </row>
    <row r="83" spans="1:8" ht="15">
      <c r="A83" s="261"/>
      <c r="B83" s="125" t="s">
        <v>25</v>
      </c>
      <c r="C83" s="78"/>
      <c r="D83" s="78"/>
      <c r="E83" s="218"/>
      <c r="F83" s="78">
        <v>16</v>
      </c>
      <c r="G83" s="78">
        <v>15</v>
      </c>
      <c r="H83" s="216">
        <f t="shared" si="4"/>
        <v>0.9375</v>
      </c>
    </row>
    <row r="84" spans="1:8" ht="15">
      <c r="A84" s="261"/>
      <c r="B84" s="125" t="s">
        <v>17</v>
      </c>
      <c r="C84" s="78"/>
      <c r="D84" s="78"/>
      <c r="E84" s="218"/>
      <c r="F84" s="78">
        <v>62</v>
      </c>
      <c r="G84" s="78">
        <v>61</v>
      </c>
      <c r="H84" s="216">
        <f t="shared" si="4"/>
        <v>0.983870967741935</v>
      </c>
    </row>
    <row r="85" spans="1:8" ht="15">
      <c r="A85" s="261">
        <v>27</v>
      </c>
      <c r="B85" s="125" t="s">
        <v>52</v>
      </c>
      <c r="C85" s="78">
        <v>346</v>
      </c>
      <c r="D85" s="78">
        <v>345</v>
      </c>
      <c r="E85" s="218">
        <v>0.9971</v>
      </c>
      <c r="F85" s="78">
        <v>1932</v>
      </c>
      <c r="G85" s="78">
        <v>1820</v>
      </c>
      <c r="H85" s="216">
        <f t="shared" si="4"/>
        <v>0.942028985507246</v>
      </c>
    </row>
    <row r="86" spans="1:8" ht="15">
      <c r="A86" s="261"/>
      <c r="B86" s="125" t="s">
        <v>25</v>
      </c>
      <c r="C86" s="78"/>
      <c r="D86" s="78"/>
      <c r="E86" s="218"/>
      <c r="F86" s="78">
        <v>357</v>
      </c>
      <c r="G86" s="78">
        <v>356</v>
      </c>
      <c r="H86" s="216">
        <f t="shared" si="4"/>
        <v>0.997198879551821</v>
      </c>
    </row>
    <row r="87" spans="1:8" ht="15">
      <c r="A87" s="261"/>
      <c r="B87" s="125" t="s">
        <v>17</v>
      </c>
      <c r="C87" s="78"/>
      <c r="D87" s="78"/>
      <c r="E87" s="218"/>
      <c r="F87" s="78">
        <v>1575</v>
      </c>
      <c r="G87" s="78">
        <v>1464</v>
      </c>
      <c r="H87" s="216">
        <f t="shared" si="4"/>
        <v>0.92952380952381</v>
      </c>
    </row>
    <row r="88" spans="1:8" ht="15">
      <c r="A88" s="261">
        <v>28</v>
      </c>
      <c r="B88" s="125" t="s">
        <v>53</v>
      </c>
      <c r="C88" s="78">
        <v>356</v>
      </c>
      <c r="D88" s="78">
        <v>356</v>
      </c>
      <c r="E88" s="215">
        <v>1</v>
      </c>
      <c r="F88" s="78">
        <v>1202</v>
      </c>
      <c r="G88" s="78">
        <v>1126</v>
      </c>
      <c r="H88" s="216">
        <f t="shared" si="4"/>
        <v>0.936772046589018</v>
      </c>
    </row>
    <row r="89" spans="1:8" ht="15">
      <c r="A89" s="261"/>
      <c r="B89" s="125" t="s">
        <v>25</v>
      </c>
      <c r="C89" s="78"/>
      <c r="D89" s="78"/>
      <c r="E89" s="218"/>
      <c r="F89" s="78">
        <v>44</v>
      </c>
      <c r="G89" s="78">
        <v>44</v>
      </c>
      <c r="H89" s="217">
        <f t="shared" si="4"/>
        <v>1</v>
      </c>
    </row>
    <row r="90" spans="1:8" ht="15">
      <c r="A90" s="261"/>
      <c r="B90" s="125" t="s">
        <v>17</v>
      </c>
      <c r="C90" s="78"/>
      <c r="D90" s="78"/>
      <c r="E90" s="218"/>
      <c r="F90" s="78">
        <v>1158</v>
      </c>
      <c r="G90" s="78">
        <v>1082</v>
      </c>
      <c r="H90" s="216">
        <f t="shared" si="4"/>
        <v>0.934369602763385</v>
      </c>
    </row>
    <row r="91" spans="1:8" ht="15">
      <c r="A91" s="261">
        <v>29</v>
      </c>
      <c r="B91" s="125" t="s">
        <v>54</v>
      </c>
      <c r="C91" s="78">
        <v>596</v>
      </c>
      <c r="D91" s="78">
        <v>596</v>
      </c>
      <c r="E91" s="215">
        <v>1</v>
      </c>
      <c r="F91" s="78">
        <v>309</v>
      </c>
      <c r="G91" s="78">
        <v>289</v>
      </c>
      <c r="H91" s="216">
        <f t="shared" si="4"/>
        <v>0.935275080906149</v>
      </c>
    </row>
    <row r="92" spans="1:8" ht="15">
      <c r="A92" s="261"/>
      <c r="B92" s="125" t="s">
        <v>25</v>
      </c>
      <c r="C92" s="78"/>
      <c r="D92" s="78"/>
      <c r="E92" s="215"/>
      <c r="F92" s="78">
        <v>63</v>
      </c>
      <c r="G92" s="78">
        <v>63</v>
      </c>
      <c r="H92" s="217">
        <f t="shared" si="4"/>
        <v>1</v>
      </c>
    </row>
    <row r="93" spans="1:8" ht="15">
      <c r="A93" s="261"/>
      <c r="B93" s="125" t="s">
        <v>17</v>
      </c>
      <c r="C93" s="78"/>
      <c r="D93" s="78"/>
      <c r="E93" s="215"/>
      <c r="F93" s="78">
        <v>246</v>
      </c>
      <c r="G93" s="78">
        <v>226</v>
      </c>
      <c r="H93" s="216">
        <f t="shared" si="4"/>
        <v>0.91869918699187</v>
      </c>
    </row>
    <row r="94" spans="1:8" ht="15">
      <c r="A94" s="261">
        <v>30</v>
      </c>
      <c r="B94" s="125" t="s">
        <v>55</v>
      </c>
      <c r="C94" s="78">
        <v>76</v>
      </c>
      <c r="D94" s="78">
        <v>76</v>
      </c>
      <c r="E94" s="215">
        <v>1</v>
      </c>
      <c r="F94" s="78">
        <v>343</v>
      </c>
      <c r="G94" s="78">
        <v>323</v>
      </c>
      <c r="H94" s="216">
        <f t="shared" si="4"/>
        <v>0.941690962099125</v>
      </c>
    </row>
    <row r="95" spans="1:8" ht="15">
      <c r="A95" s="261"/>
      <c r="B95" s="125" t="s">
        <v>25</v>
      </c>
      <c r="C95" s="78"/>
      <c r="D95" s="78"/>
      <c r="E95" s="218"/>
      <c r="F95" s="78">
        <v>29</v>
      </c>
      <c r="G95" s="78">
        <v>29</v>
      </c>
      <c r="H95" s="217">
        <f t="shared" si="4"/>
        <v>1</v>
      </c>
    </row>
    <row r="96" spans="1:8" ht="15">
      <c r="A96" s="261"/>
      <c r="B96" s="125" t="s">
        <v>17</v>
      </c>
      <c r="C96" s="78"/>
      <c r="D96" s="78"/>
      <c r="E96" s="218"/>
      <c r="F96" s="78">
        <v>314</v>
      </c>
      <c r="G96" s="78">
        <v>294</v>
      </c>
      <c r="H96" s="216">
        <f t="shared" si="4"/>
        <v>0.936305732484076</v>
      </c>
    </row>
    <row r="97" spans="1:8" ht="15">
      <c r="A97" s="261">
        <v>31</v>
      </c>
      <c r="B97" s="125" t="s">
        <v>56</v>
      </c>
      <c r="C97" s="78">
        <v>1103</v>
      </c>
      <c r="D97" s="78">
        <v>1100</v>
      </c>
      <c r="E97" s="218">
        <v>0.9973</v>
      </c>
      <c r="F97" s="78">
        <v>1441</v>
      </c>
      <c r="G97" s="78">
        <v>1344</v>
      </c>
      <c r="H97" s="216">
        <f t="shared" si="4"/>
        <v>0.932685634975711</v>
      </c>
    </row>
    <row r="98" spans="1:8" ht="15">
      <c r="A98" s="261"/>
      <c r="B98" s="125" t="s">
        <v>25</v>
      </c>
      <c r="C98" s="211"/>
      <c r="D98" s="211"/>
      <c r="E98" s="219"/>
      <c r="F98" s="78">
        <v>312</v>
      </c>
      <c r="G98" s="78">
        <v>304</v>
      </c>
      <c r="H98" s="216">
        <f t="shared" si="4"/>
        <v>0.974358974358974</v>
      </c>
    </row>
    <row r="99" spans="1:8" ht="15.75" thickBot="1">
      <c r="A99" s="262"/>
      <c r="B99" s="130" t="s">
        <v>17</v>
      </c>
      <c r="C99" s="213"/>
      <c r="D99" s="213"/>
      <c r="E99" s="220"/>
      <c r="F99" s="83">
        <v>1129</v>
      </c>
      <c r="G99" s="83">
        <v>1040</v>
      </c>
      <c r="H99" s="228">
        <f t="shared" si="4"/>
        <v>0.921169176262179</v>
      </c>
    </row>
  </sheetData>
  <sheetProtection/>
  <mergeCells count="33">
    <mergeCell ref="A13:A15"/>
    <mergeCell ref="A2:H2"/>
    <mergeCell ref="A4:A6"/>
    <mergeCell ref="A7:A9"/>
    <mergeCell ref="A10:A12"/>
    <mergeCell ref="A43:A4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73:A7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91:A93"/>
    <mergeCell ref="A94:A96"/>
    <mergeCell ref="A97:A99"/>
    <mergeCell ref="A76:A78"/>
    <mergeCell ref="A79:A81"/>
    <mergeCell ref="A82:A84"/>
    <mergeCell ref="A85:A87"/>
    <mergeCell ref="A88:A90"/>
  </mergeCells>
  <printOptions/>
  <pageMargins left="0.75" right="0.75" top="0.51875" bottom="0.338888888888889" header="0.5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4.375" style="1" customWidth="1"/>
    <col min="2" max="2" width="9.875" style="94" customWidth="1"/>
    <col min="3" max="3" width="9.875" style="1" customWidth="1"/>
    <col min="4" max="4" width="10.625" style="1" customWidth="1"/>
    <col min="5" max="5" width="11.75390625" style="1" customWidth="1"/>
    <col min="6" max="6" width="11.25390625" style="2" customWidth="1"/>
    <col min="7" max="7" width="11.375" style="2" customWidth="1"/>
    <col min="8" max="8" width="10.25390625" style="1" customWidth="1"/>
    <col min="9" max="16384" width="9.00390625" style="1" customWidth="1"/>
  </cols>
  <sheetData>
    <row r="1" ht="20.25">
      <c r="A1" s="235" t="s">
        <v>276</v>
      </c>
    </row>
    <row r="2" spans="1:8" ht="36" customHeight="1">
      <c r="A2" s="253" t="s">
        <v>57</v>
      </c>
      <c r="B2" s="253"/>
      <c r="C2" s="253"/>
      <c r="D2" s="253"/>
      <c r="E2" s="253"/>
      <c r="F2" s="253"/>
      <c r="G2" s="253"/>
      <c r="H2" s="253"/>
    </row>
    <row r="3" spans="1:8" ht="15">
      <c r="A3" s="256" t="s">
        <v>19</v>
      </c>
      <c r="B3" s="250" t="s">
        <v>58</v>
      </c>
      <c r="C3" s="254" t="s">
        <v>14</v>
      </c>
      <c r="D3" s="254"/>
      <c r="E3" s="254"/>
      <c r="F3" s="254" t="s">
        <v>15</v>
      </c>
      <c r="G3" s="254"/>
      <c r="H3" s="255"/>
    </row>
    <row r="4" spans="1:8" ht="25.5" customHeight="1">
      <c r="A4" s="257"/>
      <c r="B4" s="251"/>
      <c r="C4" s="126" t="s">
        <v>59</v>
      </c>
      <c r="D4" s="126" t="s">
        <v>60</v>
      </c>
      <c r="E4" s="202" t="s">
        <v>6</v>
      </c>
      <c r="F4" s="126" t="s">
        <v>59</v>
      </c>
      <c r="G4" s="126" t="s">
        <v>60</v>
      </c>
      <c r="H4" s="203" t="s">
        <v>6</v>
      </c>
    </row>
    <row r="5" spans="1:8" ht="15">
      <c r="A5" s="247"/>
      <c r="B5" s="204" t="s">
        <v>24</v>
      </c>
      <c r="C5" s="125">
        <f>SUM(C8:C98)</f>
        <v>13301</v>
      </c>
      <c r="D5" s="125">
        <f>SUM(D8:D98)</f>
        <v>12565</v>
      </c>
      <c r="E5" s="205">
        <f>D5/C5</f>
        <v>0.944665814600406</v>
      </c>
      <c r="F5" s="202">
        <f>F6+F7</f>
        <v>35608</v>
      </c>
      <c r="G5" s="202">
        <f>G6+G7</f>
        <v>29734</v>
      </c>
      <c r="H5" s="206">
        <f>G5/F5</f>
        <v>0.835037070321276</v>
      </c>
    </row>
    <row r="6" spans="1:8" ht="15">
      <c r="A6" s="248"/>
      <c r="B6" s="207" t="s">
        <v>25</v>
      </c>
      <c r="C6" s="125"/>
      <c r="D6" s="202"/>
      <c r="E6" s="205"/>
      <c r="F6" s="180">
        <v>8003</v>
      </c>
      <c r="G6" s="180">
        <v>7427</v>
      </c>
      <c r="H6" s="206">
        <f aca="true" t="shared" si="0" ref="H6:H37">G6/F6</f>
        <v>0.928026989878796</v>
      </c>
    </row>
    <row r="7" spans="1:8" ht="15">
      <c r="A7" s="252"/>
      <c r="B7" s="207" t="s">
        <v>17</v>
      </c>
      <c r="C7" s="125"/>
      <c r="D7" s="202"/>
      <c r="E7" s="205"/>
      <c r="F7" s="180">
        <v>27605</v>
      </c>
      <c r="G7" s="180">
        <v>22307</v>
      </c>
      <c r="H7" s="206">
        <f t="shared" si="0"/>
        <v>0.808078246694439</v>
      </c>
    </row>
    <row r="8" spans="1:8" ht="15">
      <c r="A8" s="247">
        <v>1</v>
      </c>
      <c r="B8" s="204" t="s">
        <v>26</v>
      </c>
      <c r="C8" s="78">
        <v>6</v>
      </c>
      <c r="D8" s="180">
        <v>6</v>
      </c>
      <c r="E8" s="205">
        <f>D8/C8</f>
        <v>1</v>
      </c>
      <c r="F8" s="180">
        <v>45</v>
      </c>
      <c r="G8" s="180">
        <v>44</v>
      </c>
      <c r="H8" s="206">
        <f t="shared" si="0"/>
        <v>0.977777777777778</v>
      </c>
    </row>
    <row r="9" spans="1:8" s="201" customFormat="1" ht="15">
      <c r="A9" s="248"/>
      <c r="B9" s="207" t="s">
        <v>25</v>
      </c>
      <c r="C9" s="78"/>
      <c r="D9" s="208"/>
      <c r="E9" s="205"/>
      <c r="F9" s="180">
        <v>45</v>
      </c>
      <c r="G9" s="180">
        <v>44</v>
      </c>
      <c r="H9" s="206">
        <f t="shared" si="0"/>
        <v>0.977777777777778</v>
      </c>
    </row>
    <row r="10" spans="1:8" s="201" customFormat="1" ht="15">
      <c r="A10" s="252"/>
      <c r="B10" s="207" t="s">
        <v>17</v>
      </c>
      <c r="C10" s="78"/>
      <c r="D10" s="208"/>
      <c r="E10" s="205"/>
      <c r="F10" s="180"/>
      <c r="G10" s="180"/>
      <c r="H10" s="206"/>
    </row>
    <row r="11" spans="1:8" ht="15">
      <c r="A11" s="247">
        <v>2</v>
      </c>
      <c r="B11" s="204" t="s">
        <v>27</v>
      </c>
      <c r="C11" s="78">
        <v>61</v>
      </c>
      <c r="D11" s="180">
        <v>56</v>
      </c>
      <c r="E11" s="209">
        <f>D11/C11</f>
        <v>0.918032786885246</v>
      </c>
      <c r="F11" s="180">
        <v>200</v>
      </c>
      <c r="G11" s="180">
        <v>194</v>
      </c>
      <c r="H11" s="206">
        <f t="shared" si="0"/>
        <v>0.97</v>
      </c>
    </row>
    <row r="12" spans="1:8" s="201" customFormat="1" ht="15">
      <c r="A12" s="248"/>
      <c r="B12" s="207" t="s">
        <v>25</v>
      </c>
      <c r="C12" s="78"/>
      <c r="D12" s="208"/>
      <c r="E12" s="209"/>
      <c r="F12" s="180">
        <v>138</v>
      </c>
      <c r="G12" s="180">
        <v>132</v>
      </c>
      <c r="H12" s="206">
        <f t="shared" si="0"/>
        <v>0.956521739130435</v>
      </c>
    </row>
    <row r="13" spans="1:8" s="201" customFormat="1" ht="15">
      <c r="A13" s="252"/>
      <c r="B13" s="207" t="s">
        <v>17</v>
      </c>
      <c r="C13" s="78"/>
      <c r="D13" s="208"/>
      <c r="E13" s="209"/>
      <c r="F13" s="180">
        <v>62</v>
      </c>
      <c r="G13" s="180">
        <v>62</v>
      </c>
      <c r="H13" s="210">
        <f t="shared" si="0"/>
        <v>1</v>
      </c>
    </row>
    <row r="14" spans="1:8" ht="15">
      <c r="A14" s="247">
        <v>3</v>
      </c>
      <c r="B14" s="204" t="s">
        <v>28</v>
      </c>
      <c r="C14" s="78">
        <v>447</v>
      </c>
      <c r="D14" s="180">
        <v>442</v>
      </c>
      <c r="E14" s="209">
        <f>D14/C14</f>
        <v>0.988814317673378</v>
      </c>
      <c r="F14" s="180">
        <v>1570</v>
      </c>
      <c r="G14" s="180">
        <v>1471</v>
      </c>
      <c r="H14" s="206">
        <f t="shared" si="0"/>
        <v>0.936942675159236</v>
      </c>
    </row>
    <row r="15" spans="1:8" s="201" customFormat="1" ht="15">
      <c r="A15" s="248"/>
      <c r="B15" s="207" t="s">
        <v>25</v>
      </c>
      <c r="C15" s="78"/>
      <c r="D15" s="208"/>
      <c r="E15" s="205"/>
      <c r="F15" s="180">
        <v>556</v>
      </c>
      <c r="G15" s="180">
        <v>510</v>
      </c>
      <c r="H15" s="206">
        <f t="shared" si="0"/>
        <v>0.91726618705036</v>
      </c>
    </row>
    <row r="16" spans="1:8" s="201" customFormat="1" ht="15">
      <c r="A16" s="252"/>
      <c r="B16" s="207" t="s">
        <v>17</v>
      </c>
      <c r="C16" s="78"/>
      <c r="D16" s="208"/>
      <c r="E16" s="205"/>
      <c r="F16" s="180">
        <v>1014</v>
      </c>
      <c r="G16" s="180">
        <v>961</v>
      </c>
      <c r="H16" s="206">
        <f t="shared" si="0"/>
        <v>0.947731755424063</v>
      </c>
    </row>
    <row r="17" spans="1:8" ht="15">
      <c r="A17" s="247">
        <v>4</v>
      </c>
      <c r="B17" s="204" t="s">
        <v>29</v>
      </c>
      <c r="C17" s="78">
        <v>53</v>
      </c>
      <c r="D17" s="180">
        <v>53</v>
      </c>
      <c r="E17" s="205">
        <f>D17/C17</f>
        <v>1</v>
      </c>
      <c r="F17" s="180">
        <v>2101</v>
      </c>
      <c r="G17" s="180">
        <v>1873</v>
      </c>
      <c r="H17" s="206">
        <f t="shared" si="0"/>
        <v>0.89148024750119</v>
      </c>
    </row>
    <row r="18" spans="1:8" s="201" customFormat="1" ht="15">
      <c r="A18" s="248"/>
      <c r="B18" s="207" t="s">
        <v>25</v>
      </c>
      <c r="C18" s="78"/>
      <c r="D18" s="208"/>
      <c r="E18" s="205"/>
      <c r="F18" s="180">
        <v>239</v>
      </c>
      <c r="G18" s="180">
        <v>211</v>
      </c>
      <c r="H18" s="206">
        <f t="shared" si="0"/>
        <v>0.882845188284519</v>
      </c>
    </row>
    <row r="19" spans="1:8" s="201" customFormat="1" ht="15">
      <c r="A19" s="252"/>
      <c r="B19" s="207" t="s">
        <v>17</v>
      </c>
      <c r="C19" s="78"/>
      <c r="D19" s="208"/>
      <c r="E19" s="205"/>
      <c r="F19" s="180">
        <v>1862</v>
      </c>
      <c r="G19" s="180">
        <v>1662</v>
      </c>
      <c r="H19" s="206">
        <f t="shared" si="0"/>
        <v>0.892588614393126</v>
      </c>
    </row>
    <row r="20" spans="1:8" ht="15">
      <c r="A20" s="247">
        <v>5</v>
      </c>
      <c r="B20" s="204" t="s">
        <v>30</v>
      </c>
      <c r="C20" s="78">
        <v>1609</v>
      </c>
      <c r="D20" s="180">
        <v>1574</v>
      </c>
      <c r="E20" s="209">
        <f>D20/C20</f>
        <v>0.978247358607831</v>
      </c>
      <c r="F20" s="180">
        <v>2032</v>
      </c>
      <c r="G20" s="180">
        <v>1875</v>
      </c>
      <c r="H20" s="206">
        <f t="shared" si="0"/>
        <v>0.922736220472441</v>
      </c>
    </row>
    <row r="21" spans="1:8" s="201" customFormat="1" ht="15">
      <c r="A21" s="248"/>
      <c r="B21" s="207" t="s">
        <v>25</v>
      </c>
      <c r="C21" s="78"/>
      <c r="D21" s="208"/>
      <c r="E21" s="209"/>
      <c r="F21" s="180">
        <v>586</v>
      </c>
      <c r="G21" s="180">
        <v>563</v>
      </c>
      <c r="H21" s="206">
        <f t="shared" si="0"/>
        <v>0.960750853242321</v>
      </c>
    </row>
    <row r="22" spans="1:8" s="201" customFormat="1" ht="15">
      <c r="A22" s="252"/>
      <c r="B22" s="207" t="s">
        <v>17</v>
      </c>
      <c r="C22" s="78"/>
      <c r="D22" s="208"/>
      <c r="E22" s="209"/>
      <c r="F22" s="180">
        <v>1446</v>
      </c>
      <c r="G22" s="180">
        <v>1312</v>
      </c>
      <c r="H22" s="206">
        <f t="shared" si="0"/>
        <v>0.907330567081604</v>
      </c>
    </row>
    <row r="23" spans="1:8" ht="15">
      <c r="A23" s="247">
        <v>6</v>
      </c>
      <c r="B23" s="204" t="s">
        <v>31</v>
      </c>
      <c r="C23" s="78">
        <v>524</v>
      </c>
      <c r="D23" s="180">
        <v>480</v>
      </c>
      <c r="E23" s="209">
        <f>D23/C23</f>
        <v>0.916030534351145</v>
      </c>
      <c r="F23" s="180">
        <v>2093</v>
      </c>
      <c r="G23" s="180">
        <v>2021</v>
      </c>
      <c r="H23" s="206">
        <f t="shared" si="0"/>
        <v>0.965599617773531</v>
      </c>
    </row>
    <row r="24" spans="1:8" s="201" customFormat="1" ht="15">
      <c r="A24" s="248"/>
      <c r="B24" s="207" t="s">
        <v>25</v>
      </c>
      <c r="C24" s="78"/>
      <c r="D24" s="208"/>
      <c r="E24" s="209"/>
      <c r="F24" s="180">
        <v>1134</v>
      </c>
      <c r="G24" s="180">
        <v>1125</v>
      </c>
      <c r="H24" s="206">
        <f t="shared" si="0"/>
        <v>0.992063492063492</v>
      </c>
    </row>
    <row r="25" spans="1:8" s="201" customFormat="1" ht="15">
      <c r="A25" s="252"/>
      <c r="B25" s="207" t="s">
        <v>17</v>
      </c>
      <c r="C25" s="78"/>
      <c r="D25" s="208"/>
      <c r="E25" s="209"/>
      <c r="F25" s="180">
        <v>959</v>
      </c>
      <c r="G25" s="180">
        <v>896</v>
      </c>
      <c r="H25" s="206">
        <f t="shared" si="0"/>
        <v>0.934306569343066</v>
      </c>
    </row>
    <row r="26" spans="1:8" ht="15">
      <c r="A26" s="247">
        <v>7</v>
      </c>
      <c r="B26" s="204" t="s">
        <v>32</v>
      </c>
      <c r="C26" s="78">
        <v>671</v>
      </c>
      <c r="D26" s="180">
        <v>629</v>
      </c>
      <c r="E26" s="209">
        <f>D26/C26</f>
        <v>0.937406855439642</v>
      </c>
      <c r="F26" s="180">
        <v>498</v>
      </c>
      <c r="G26" s="180">
        <v>369</v>
      </c>
      <c r="H26" s="206">
        <f t="shared" si="0"/>
        <v>0.740963855421687</v>
      </c>
    </row>
    <row r="27" spans="1:8" s="201" customFormat="1" ht="15">
      <c r="A27" s="248"/>
      <c r="B27" s="207" t="s">
        <v>25</v>
      </c>
      <c r="C27" s="78"/>
      <c r="D27" s="208"/>
      <c r="E27" s="209"/>
      <c r="F27" s="180">
        <v>69</v>
      </c>
      <c r="G27" s="180">
        <v>58</v>
      </c>
      <c r="H27" s="206">
        <f t="shared" si="0"/>
        <v>0.840579710144927</v>
      </c>
    </row>
    <row r="28" spans="1:8" s="201" customFormat="1" ht="15">
      <c r="A28" s="252"/>
      <c r="B28" s="207" t="s">
        <v>17</v>
      </c>
      <c r="C28" s="78"/>
      <c r="D28" s="208"/>
      <c r="E28" s="209"/>
      <c r="F28" s="180">
        <v>429</v>
      </c>
      <c r="G28" s="180">
        <v>311</v>
      </c>
      <c r="H28" s="206">
        <f t="shared" si="0"/>
        <v>0.724941724941725</v>
      </c>
    </row>
    <row r="29" spans="1:8" ht="15">
      <c r="A29" s="247">
        <v>8</v>
      </c>
      <c r="B29" s="204" t="s">
        <v>33</v>
      </c>
      <c r="C29" s="78">
        <v>271</v>
      </c>
      <c r="D29" s="180">
        <v>194</v>
      </c>
      <c r="E29" s="209">
        <f>D29/C29</f>
        <v>0.715867158671587</v>
      </c>
      <c r="F29" s="180">
        <v>1079</v>
      </c>
      <c r="G29" s="180">
        <v>846</v>
      </c>
      <c r="H29" s="206">
        <f t="shared" si="0"/>
        <v>0.784059314179796</v>
      </c>
    </row>
    <row r="30" spans="1:8" s="201" customFormat="1" ht="15">
      <c r="A30" s="248"/>
      <c r="B30" s="207" t="s">
        <v>25</v>
      </c>
      <c r="C30" s="78"/>
      <c r="D30" s="208"/>
      <c r="E30" s="205"/>
      <c r="F30" s="180">
        <v>375</v>
      </c>
      <c r="G30" s="180">
        <v>358</v>
      </c>
      <c r="H30" s="206">
        <f t="shared" si="0"/>
        <v>0.954666666666667</v>
      </c>
    </row>
    <row r="31" spans="1:8" s="201" customFormat="1" ht="15">
      <c r="A31" s="252"/>
      <c r="B31" s="207" t="s">
        <v>17</v>
      </c>
      <c r="C31" s="78"/>
      <c r="D31" s="208"/>
      <c r="E31" s="205"/>
      <c r="F31" s="180">
        <v>704</v>
      </c>
      <c r="G31" s="180">
        <v>488</v>
      </c>
      <c r="H31" s="206">
        <f t="shared" si="0"/>
        <v>0.693181818181818</v>
      </c>
    </row>
    <row r="32" spans="1:8" ht="15">
      <c r="A32" s="247">
        <v>9</v>
      </c>
      <c r="B32" s="204" t="s">
        <v>34</v>
      </c>
      <c r="C32" s="78"/>
      <c r="D32" s="180"/>
      <c r="E32" s="205"/>
      <c r="F32" s="180">
        <v>3</v>
      </c>
      <c r="G32" s="180">
        <v>3</v>
      </c>
      <c r="H32" s="210">
        <f t="shared" si="0"/>
        <v>1</v>
      </c>
    </row>
    <row r="33" spans="1:8" s="201" customFormat="1" ht="15">
      <c r="A33" s="248"/>
      <c r="B33" s="207" t="s">
        <v>25</v>
      </c>
      <c r="C33" s="78"/>
      <c r="D33" s="208"/>
      <c r="E33" s="205"/>
      <c r="F33" s="180">
        <v>3</v>
      </c>
      <c r="G33" s="180">
        <v>3</v>
      </c>
      <c r="H33" s="210">
        <f t="shared" si="0"/>
        <v>1</v>
      </c>
    </row>
    <row r="34" spans="1:8" s="201" customFormat="1" ht="15">
      <c r="A34" s="252"/>
      <c r="B34" s="207" t="s">
        <v>17</v>
      </c>
      <c r="C34" s="78"/>
      <c r="D34" s="208"/>
      <c r="E34" s="205"/>
      <c r="F34" s="180"/>
      <c r="G34" s="180"/>
      <c r="H34" s="206"/>
    </row>
    <row r="35" spans="1:8" ht="15">
      <c r="A35" s="247">
        <v>10</v>
      </c>
      <c r="B35" s="204" t="s">
        <v>35</v>
      </c>
      <c r="C35" s="78">
        <v>72</v>
      </c>
      <c r="D35" s="180">
        <v>67</v>
      </c>
      <c r="E35" s="209">
        <f>D35/C35</f>
        <v>0.930555555555556</v>
      </c>
      <c r="F35" s="180">
        <v>729</v>
      </c>
      <c r="G35" s="180">
        <v>671</v>
      </c>
      <c r="H35" s="206">
        <f t="shared" si="0"/>
        <v>0.920438957475994</v>
      </c>
    </row>
    <row r="36" spans="1:8" s="201" customFormat="1" ht="15">
      <c r="A36" s="248"/>
      <c r="B36" s="207" t="s">
        <v>25</v>
      </c>
      <c r="C36" s="78"/>
      <c r="D36" s="208"/>
      <c r="E36" s="209"/>
      <c r="F36" s="180">
        <v>49</v>
      </c>
      <c r="G36" s="180">
        <v>45</v>
      </c>
      <c r="H36" s="206">
        <f t="shared" si="0"/>
        <v>0.918367346938776</v>
      </c>
    </row>
    <row r="37" spans="1:8" s="201" customFormat="1" ht="15">
      <c r="A37" s="252"/>
      <c r="B37" s="207" t="s">
        <v>17</v>
      </c>
      <c r="C37" s="78"/>
      <c r="D37" s="208"/>
      <c r="E37" s="209"/>
      <c r="F37" s="180">
        <v>680</v>
      </c>
      <c r="G37" s="180">
        <v>626</v>
      </c>
      <c r="H37" s="206">
        <f t="shared" si="0"/>
        <v>0.920588235294118</v>
      </c>
    </row>
    <row r="38" spans="1:8" ht="15">
      <c r="A38" s="247">
        <v>11</v>
      </c>
      <c r="B38" s="204" t="s">
        <v>36</v>
      </c>
      <c r="C38" s="78">
        <v>284</v>
      </c>
      <c r="D38" s="180">
        <v>271</v>
      </c>
      <c r="E38" s="209">
        <f>D38/C38</f>
        <v>0.954225352112676</v>
      </c>
      <c r="F38" s="180">
        <v>409</v>
      </c>
      <c r="G38" s="180">
        <v>300</v>
      </c>
      <c r="H38" s="206">
        <f aca="true" t="shared" si="1" ref="H38:H69">G38/F38</f>
        <v>0.733496332518337</v>
      </c>
    </row>
    <row r="39" spans="1:8" s="201" customFormat="1" ht="15">
      <c r="A39" s="248"/>
      <c r="B39" s="207" t="s">
        <v>25</v>
      </c>
      <c r="C39" s="78"/>
      <c r="D39" s="208"/>
      <c r="E39" s="209"/>
      <c r="F39" s="180">
        <v>52</v>
      </c>
      <c r="G39" s="180">
        <v>49</v>
      </c>
      <c r="H39" s="206">
        <f t="shared" si="1"/>
        <v>0.942307692307692</v>
      </c>
    </row>
    <row r="40" spans="1:8" s="201" customFormat="1" ht="15">
      <c r="A40" s="252"/>
      <c r="B40" s="207" t="s">
        <v>17</v>
      </c>
      <c r="C40" s="78"/>
      <c r="D40" s="208"/>
      <c r="E40" s="209"/>
      <c r="F40" s="180">
        <v>357</v>
      </c>
      <c r="G40" s="180">
        <v>251</v>
      </c>
      <c r="H40" s="206">
        <f t="shared" si="1"/>
        <v>0.703081232492997</v>
      </c>
    </row>
    <row r="41" spans="1:8" ht="15">
      <c r="A41" s="247">
        <v>12</v>
      </c>
      <c r="B41" s="204" t="s">
        <v>37</v>
      </c>
      <c r="C41" s="78">
        <v>547</v>
      </c>
      <c r="D41" s="180">
        <v>497</v>
      </c>
      <c r="E41" s="209">
        <f>D41/C41</f>
        <v>0.908592321755027</v>
      </c>
      <c r="F41" s="180">
        <v>761</v>
      </c>
      <c r="G41" s="180">
        <v>678</v>
      </c>
      <c r="H41" s="206">
        <f t="shared" si="1"/>
        <v>0.890932982917214</v>
      </c>
    </row>
    <row r="42" spans="1:8" s="201" customFormat="1" ht="15">
      <c r="A42" s="248"/>
      <c r="B42" s="207" t="s">
        <v>25</v>
      </c>
      <c r="C42" s="78"/>
      <c r="D42" s="208"/>
      <c r="E42" s="209"/>
      <c r="F42" s="180">
        <v>104</v>
      </c>
      <c r="G42" s="180">
        <v>97</v>
      </c>
      <c r="H42" s="206">
        <f t="shared" si="1"/>
        <v>0.932692307692308</v>
      </c>
    </row>
    <row r="43" spans="1:8" s="201" customFormat="1" ht="15">
      <c r="A43" s="252"/>
      <c r="B43" s="207" t="s">
        <v>17</v>
      </c>
      <c r="C43" s="78"/>
      <c r="D43" s="208"/>
      <c r="E43" s="209"/>
      <c r="F43" s="180">
        <v>657</v>
      </c>
      <c r="G43" s="180">
        <v>581</v>
      </c>
      <c r="H43" s="206">
        <f t="shared" si="1"/>
        <v>0.884322678843227</v>
      </c>
    </row>
    <row r="44" spans="1:8" ht="15">
      <c r="A44" s="247">
        <v>13</v>
      </c>
      <c r="B44" s="204" t="s">
        <v>38</v>
      </c>
      <c r="C44" s="78">
        <v>421</v>
      </c>
      <c r="D44" s="180">
        <v>403</v>
      </c>
      <c r="E44" s="209">
        <f>D44/C44</f>
        <v>0.957244655581948</v>
      </c>
      <c r="F44" s="180">
        <v>1342</v>
      </c>
      <c r="G44" s="180">
        <v>1216</v>
      </c>
      <c r="H44" s="206">
        <f t="shared" si="1"/>
        <v>0.906110283159464</v>
      </c>
    </row>
    <row r="45" spans="1:8" s="201" customFormat="1" ht="15">
      <c r="A45" s="248"/>
      <c r="B45" s="207" t="s">
        <v>25</v>
      </c>
      <c r="C45" s="78"/>
      <c r="D45" s="208"/>
      <c r="E45" s="209"/>
      <c r="F45" s="180">
        <v>688</v>
      </c>
      <c r="G45" s="180">
        <v>619</v>
      </c>
      <c r="H45" s="206">
        <f t="shared" si="1"/>
        <v>0.899709302325581</v>
      </c>
    </row>
    <row r="46" spans="1:8" s="201" customFormat="1" ht="15">
      <c r="A46" s="252"/>
      <c r="B46" s="207" t="s">
        <v>17</v>
      </c>
      <c r="C46" s="78"/>
      <c r="D46" s="208"/>
      <c r="E46" s="209"/>
      <c r="F46" s="180">
        <v>654</v>
      </c>
      <c r="G46" s="180">
        <v>597</v>
      </c>
      <c r="H46" s="206">
        <f t="shared" si="1"/>
        <v>0.912844036697248</v>
      </c>
    </row>
    <row r="47" spans="1:8" ht="15">
      <c r="A47" s="247">
        <v>14</v>
      </c>
      <c r="B47" s="204" t="s">
        <v>39</v>
      </c>
      <c r="C47" s="78">
        <v>1034</v>
      </c>
      <c r="D47" s="180">
        <v>962</v>
      </c>
      <c r="E47" s="209">
        <f>D47/C47</f>
        <v>0.93036750483559</v>
      </c>
      <c r="F47" s="180">
        <v>2466</v>
      </c>
      <c r="G47" s="180">
        <v>2257</v>
      </c>
      <c r="H47" s="206">
        <f t="shared" si="1"/>
        <v>0.915247364152474</v>
      </c>
    </row>
    <row r="48" spans="1:8" s="201" customFormat="1" ht="15">
      <c r="A48" s="248"/>
      <c r="B48" s="207" t="s">
        <v>25</v>
      </c>
      <c r="C48" s="78"/>
      <c r="D48" s="208"/>
      <c r="E48" s="209"/>
      <c r="F48" s="180">
        <v>335</v>
      </c>
      <c r="G48" s="180">
        <v>326</v>
      </c>
      <c r="H48" s="206">
        <f t="shared" si="1"/>
        <v>0.973134328358209</v>
      </c>
    </row>
    <row r="49" spans="1:8" s="201" customFormat="1" ht="15">
      <c r="A49" s="252"/>
      <c r="B49" s="207" t="s">
        <v>17</v>
      </c>
      <c r="C49" s="78"/>
      <c r="D49" s="208"/>
      <c r="E49" s="209"/>
      <c r="F49" s="180">
        <v>2131</v>
      </c>
      <c r="G49" s="180">
        <v>1931</v>
      </c>
      <c r="H49" s="206">
        <f t="shared" si="1"/>
        <v>0.9061473486626</v>
      </c>
    </row>
    <row r="50" spans="1:8" ht="15">
      <c r="A50" s="247">
        <v>15</v>
      </c>
      <c r="B50" s="204" t="s">
        <v>40</v>
      </c>
      <c r="C50" s="78">
        <v>471</v>
      </c>
      <c r="D50" s="180">
        <v>452</v>
      </c>
      <c r="E50" s="209">
        <f>D50/C50</f>
        <v>0.959660297239915</v>
      </c>
      <c r="F50" s="180">
        <v>1192</v>
      </c>
      <c r="G50" s="180">
        <v>1059</v>
      </c>
      <c r="H50" s="206">
        <f t="shared" si="1"/>
        <v>0.888422818791946</v>
      </c>
    </row>
    <row r="51" spans="1:8" s="201" customFormat="1" ht="15">
      <c r="A51" s="248"/>
      <c r="B51" s="207" t="s">
        <v>25</v>
      </c>
      <c r="C51" s="78"/>
      <c r="D51" s="208"/>
      <c r="E51" s="209"/>
      <c r="F51" s="180">
        <v>248</v>
      </c>
      <c r="G51" s="180">
        <v>232</v>
      </c>
      <c r="H51" s="206">
        <f t="shared" si="1"/>
        <v>0.935483870967742</v>
      </c>
    </row>
    <row r="52" spans="1:8" s="201" customFormat="1" ht="15">
      <c r="A52" s="252"/>
      <c r="B52" s="207" t="s">
        <v>17</v>
      </c>
      <c r="C52" s="78"/>
      <c r="D52" s="208"/>
      <c r="E52" s="209"/>
      <c r="F52" s="180">
        <v>944</v>
      </c>
      <c r="G52" s="180">
        <v>827</v>
      </c>
      <c r="H52" s="206">
        <f t="shared" si="1"/>
        <v>0.876059322033898</v>
      </c>
    </row>
    <row r="53" spans="1:8" ht="15">
      <c r="A53" s="247">
        <v>16</v>
      </c>
      <c r="B53" s="204" t="s">
        <v>41</v>
      </c>
      <c r="C53" s="78">
        <v>207</v>
      </c>
      <c r="D53" s="180">
        <v>195</v>
      </c>
      <c r="E53" s="209">
        <f>D53/C53</f>
        <v>0.942028985507246</v>
      </c>
      <c r="F53" s="180">
        <v>775</v>
      </c>
      <c r="G53" s="180">
        <v>700</v>
      </c>
      <c r="H53" s="206">
        <f t="shared" si="1"/>
        <v>0.903225806451613</v>
      </c>
    </row>
    <row r="54" spans="1:8" s="201" customFormat="1" ht="15">
      <c r="A54" s="248"/>
      <c r="B54" s="207" t="s">
        <v>25</v>
      </c>
      <c r="C54" s="78"/>
      <c r="D54" s="208"/>
      <c r="E54" s="209"/>
      <c r="F54" s="180">
        <v>182</v>
      </c>
      <c r="G54" s="180">
        <v>175</v>
      </c>
      <c r="H54" s="206">
        <f t="shared" si="1"/>
        <v>0.961538461538462</v>
      </c>
    </row>
    <row r="55" spans="1:8" s="201" customFormat="1" ht="15">
      <c r="A55" s="252"/>
      <c r="B55" s="207" t="s">
        <v>17</v>
      </c>
      <c r="C55" s="78"/>
      <c r="D55" s="208"/>
      <c r="E55" s="209"/>
      <c r="F55" s="180">
        <v>593</v>
      </c>
      <c r="G55" s="180">
        <v>525</v>
      </c>
      <c r="H55" s="206">
        <f t="shared" si="1"/>
        <v>0.885328836424958</v>
      </c>
    </row>
    <row r="56" spans="1:8" ht="15">
      <c r="A56" s="247">
        <v>17</v>
      </c>
      <c r="B56" s="204" t="s">
        <v>42</v>
      </c>
      <c r="C56" s="78">
        <v>147</v>
      </c>
      <c r="D56" s="180">
        <v>137</v>
      </c>
      <c r="E56" s="209">
        <f>D56/C56</f>
        <v>0.931972789115646</v>
      </c>
      <c r="F56" s="180">
        <v>1040</v>
      </c>
      <c r="G56" s="180">
        <v>879</v>
      </c>
      <c r="H56" s="206">
        <f t="shared" si="1"/>
        <v>0.845192307692308</v>
      </c>
    </row>
    <row r="57" spans="1:8" s="201" customFormat="1" ht="15">
      <c r="A57" s="248"/>
      <c r="B57" s="207" t="s">
        <v>25</v>
      </c>
      <c r="C57" s="78"/>
      <c r="D57" s="208"/>
      <c r="E57" s="209"/>
      <c r="F57" s="180">
        <v>246</v>
      </c>
      <c r="G57" s="180">
        <v>233</v>
      </c>
      <c r="H57" s="206">
        <f t="shared" si="1"/>
        <v>0.947154471544715</v>
      </c>
    </row>
    <row r="58" spans="1:8" s="201" customFormat="1" ht="15">
      <c r="A58" s="252"/>
      <c r="B58" s="207" t="s">
        <v>17</v>
      </c>
      <c r="C58" s="78"/>
      <c r="D58" s="208"/>
      <c r="E58" s="209"/>
      <c r="F58" s="180">
        <v>794</v>
      </c>
      <c r="G58" s="180">
        <v>646</v>
      </c>
      <c r="H58" s="206">
        <f t="shared" si="1"/>
        <v>0.81360201511335</v>
      </c>
    </row>
    <row r="59" spans="1:8" ht="15">
      <c r="A59" s="247">
        <v>18</v>
      </c>
      <c r="B59" s="204" t="s">
        <v>43</v>
      </c>
      <c r="C59" s="78">
        <v>257</v>
      </c>
      <c r="D59" s="180">
        <v>238</v>
      </c>
      <c r="E59" s="209">
        <f>D59/C59</f>
        <v>0.926070038910506</v>
      </c>
      <c r="F59" s="180">
        <v>2015</v>
      </c>
      <c r="G59" s="180">
        <v>1248</v>
      </c>
      <c r="H59" s="206">
        <f t="shared" si="1"/>
        <v>0.619354838709677</v>
      </c>
    </row>
    <row r="60" spans="1:8" s="201" customFormat="1" ht="15">
      <c r="A60" s="248"/>
      <c r="B60" s="207" t="s">
        <v>25</v>
      </c>
      <c r="C60" s="78"/>
      <c r="D60" s="208"/>
      <c r="E60" s="209"/>
      <c r="F60" s="180">
        <v>416</v>
      </c>
      <c r="G60" s="180">
        <v>264</v>
      </c>
      <c r="H60" s="206">
        <f t="shared" si="1"/>
        <v>0.634615384615385</v>
      </c>
    </row>
    <row r="61" spans="1:8" s="201" customFormat="1" ht="15">
      <c r="A61" s="252"/>
      <c r="B61" s="207" t="s">
        <v>17</v>
      </c>
      <c r="C61" s="78"/>
      <c r="D61" s="208"/>
      <c r="E61" s="209"/>
      <c r="F61" s="180">
        <v>1599</v>
      </c>
      <c r="G61" s="180">
        <v>984</v>
      </c>
      <c r="H61" s="206">
        <f t="shared" si="1"/>
        <v>0.615384615384615</v>
      </c>
    </row>
    <row r="62" spans="1:8" ht="15">
      <c r="A62" s="247">
        <v>19</v>
      </c>
      <c r="B62" s="204" t="s">
        <v>44</v>
      </c>
      <c r="C62" s="78">
        <v>177</v>
      </c>
      <c r="D62" s="180">
        <v>176</v>
      </c>
      <c r="E62" s="209">
        <f>D62/C62</f>
        <v>0.994350282485876</v>
      </c>
      <c r="F62" s="180">
        <v>428</v>
      </c>
      <c r="G62" s="180">
        <v>307</v>
      </c>
      <c r="H62" s="206">
        <f t="shared" si="1"/>
        <v>0.717289719626168</v>
      </c>
    </row>
    <row r="63" spans="1:8" s="201" customFormat="1" ht="15">
      <c r="A63" s="248"/>
      <c r="B63" s="207" t="s">
        <v>25</v>
      </c>
      <c r="C63" s="78"/>
      <c r="D63" s="208"/>
      <c r="E63" s="209"/>
      <c r="F63" s="180">
        <v>16</v>
      </c>
      <c r="G63" s="180">
        <v>15</v>
      </c>
      <c r="H63" s="206">
        <f t="shared" si="1"/>
        <v>0.9375</v>
      </c>
    </row>
    <row r="64" spans="1:8" s="201" customFormat="1" ht="15">
      <c r="A64" s="252"/>
      <c r="B64" s="207" t="s">
        <v>17</v>
      </c>
      <c r="C64" s="78"/>
      <c r="D64" s="208"/>
      <c r="E64" s="209"/>
      <c r="F64" s="180">
        <v>412</v>
      </c>
      <c r="G64" s="180">
        <v>292</v>
      </c>
      <c r="H64" s="206">
        <f t="shared" si="1"/>
        <v>0.70873786407767</v>
      </c>
    </row>
    <row r="65" spans="1:8" ht="15">
      <c r="A65" s="247">
        <v>20</v>
      </c>
      <c r="B65" s="204" t="s">
        <v>45</v>
      </c>
      <c r="C65" s="78">
        <v>375</v>
      </c>
      <c r="D65" s="180">
        <v>359</v>
      </c>
      <c r="E65" s="209">
        <f>D65/C65</f>
        <v>0.957333333333333</v>
      </c>
      <c r="F65" s="180">
        <v>1231</v>
      </c>
      <c r="G65" s="180">
        <v>927</v>
      </c>
      <c r="H65" s="206">
        <f t="shared" si="1"/>
        <v>0.753046303818034</v>
      </c>
    </row>
    <row r="66" spans="1:8" s="201" customFormat="1" ht="15">
      <c r="A66" s="248"/>
      <c r="B66" s="207" t="s">
        <v>25</v>
      </c>
      <c r="C66" s="78"/>
      <c r="D66" s="208"/>
      <c r="E66" s="209"/>
      <c r="F66" s="180">
        <v>37</v>
      </c>
      <c r="G66" s="180">
        <v>26</v>
      </c>
      <c r="H66" s="206">
        <f t="shared" si="1"/>
        <v>0.702702702702703</v>
      </c>
    </row>
    <row r="67" spans="1:8" s="201" customFormat="1" ht="15">
      <c r="A67" s="252"/>
      <c r="B67" s="207" t="s">
        <v>17</v>
      </c>
      <c r="C67" s="78"/>
      <c r="D67" s="208"/>
      <c r="E67" s="209"/>
      <c r="F67" s="180">
        <v>1194</v>
      </c>
      <c r="G67" s="180">
        <v>901</v>
      </c>
      <c r="H67" s="206">
        <f t="shared" si="1"/>
        <v>0.754606365159129</v>
      </c>
    </row>
    <row r="68" spans="1:8" ht="15">
      <c r="A68" s="247">
        <v>21</v>
      </c>
      <c r="B68" s="204" t="s">
        <v>46</v>
      </c>
      <c r="C68" s="78">
        <v>64</v>
      </c>
      <c r="D68" s="180">
        <v>62</v>
      </c>
      <c r="E68" s="209">
        <f>D68/C68</f>
        <v>0.96875</v>
      </c>
      <c r="F68" s="180">
        <v>49</v>
      </c>
      <c r="G68" s="180">
        <v>38</v>
      </c>
      <c r="H68" s="206">
        <f t="shared" si="1"/>
        <v>0.775510204081633</v>
      </c>
    </row>
    <row r="69" spans="1:8" s="201" customFormat="1" ht="15">
      <c r="A69" s="248"/>
      <c r="B69" s="207" t="s">
        <v>25</v>
      </c>
      <c r="C69" s="78"/>
      <c r="D69" s="208"/>
      <c r="E69" s="209"/>
      <c r="F69" s="180">
        <v>10</v>
      </c>
      <c r="G69" s="180">
        <v>7</v>
      </c>
      <c r="H69" s="206">
        <f t="shared" si="1"/>
        <v>0.7</v>
      </c>
    </row>
    <row r="70" spans="1:8" s="201" customFormat="1" ht="15">
      <c r="A70" s="252"/>
      <c r="B70" s="207" t="s">
        <v>17</v>
      </c>
      <c r="C70" s="78"/>
      <c r="D70" s="208"/>
      <c r="E70" s="209"/>
      <c r="F70" s="180">
        <v>39</v>
      </c>
      <c r="G70" s="180">
        <v>31</v>
      </c>
      <c r="H70" s="206">
        <f aca="true" t="shared" si="2" ref="H70:H100">G70/F70</f>
        <v>0.794871794871795</v>
      </c>
    </row>
    <row r="71" spans="1:8" ht="15">
      <c r="A71" s="247">
        <v>22</v>
      </c>
      <c r="B71" s="204" t="s">
        <v>47</v>
      </c>
      <c r="C71" s="78">
        <v>384</v>
      </c>
      <c r="D71" s="180">
        <v>362</v>
      </c>
      <c r="E71" s="209">
        <f>D71/C71</f>
        <v>0.942708333333333</v>
      </c>
      <c r="F71" s="180">
        <v>1423</v>
      </c>
      <c r="G71" s="180">
        <v>1232</v>
      </c>
      <c r="H71" s="206">
        <f t="shared" si="2"/>
        <v>0.865776528460998</v>
      </c>
    </row>
    <row r="72" spans="1:8" s="201" customFormat="1" ht="15">
      <c r="A72" s="248"/>
      <c r="B72" s="207" t="s">
        <v>25</v>
      </c>
      <c r="C72" s="78"/>
      <c r="D72" s="208"/>
      <c r="E72" s="209"/>
      <c r="F72" s="180">
        <v>578</v>
      </c>
      <c r="G72" s="180">
        <v>560</v>
      </c>
      <c r="H72" s="206">
        <f t="shared" si="2"/>
        <v>0.968858131487889</v>
      </c>
    </row>
    <row r="73" spans="1:8" s="201" customFormat="1" ht="15">
      <c r="A73" s="252"/>
      <c r="B73" s="207" t="s">
        <v>17</v>
      </c>
      <c r="C73" s="78"/>
      <c r="D73" s="208"/>
      <c r="E73" s="209"/>
      <c r="F73" s="180">
        <v>845</v>
      </c>
      <c r="G73" s="180">
        <v>672</v>
      </c>
      <c r="H73" s="206">
        <f t="shared" si="2"/>
        <v>0.795266272189349</v>
      </c>
    </row>
    <row r="74" spans="1:8" ht="15">
      <c r="A74" s="247">
        <v>23</v>
      </c>
      <c r="B74" s="204" t="s">
        <v>48</v>
      </c>
      <c r="C74" s="78">
        <v>704</v>
      </c>
      <c r="D74" s="180">
        <v>698</v>
      </c>
      <c r="E74" s="209">
        <f>D74/C74</f>
        <v>0.991477272727273</v>
      </c>
      <c r="F74" s="180">
        <v>2495</v>
      </c>
      <c r="G74" s="180">
        <v>2157</v>
      </c>
      <c r="H74" s="206">
        <f t="shared" si="2"/>
        <v>0.864529058116232</v>
      </c>
    </row>
    <row r="75" spans="1:8" s="201" customFormat="1" ht="15">
      <c r="A75" s="248"/>
      <c r="B75" s="207" t="s">
        <v>25</v>
      </c>
      <c r="C75" s="78"/>
      <c r="D75" s="208"/>
      <c r="E75" s="209"/>
      <c r="F75" s="180">
        <v>454</v>
      </c>
      <c r="G75" s="180">
        <v>449</v>
      </c>
      <c r="H75" s="206">
        <f t="shared" si="2"/>
        <v>0.988986784140969</v>
      </c>
    </row>
    <row r="76" spans="1:8" s="201" customFormat="1" ht="15">
      <c r="A76" s="252"/>
      <c r="B76" s="207" t="s">
        <v>17</v>
      </c>
      <c r="C76" s="78"/>
      <c r="D76" s="208"/>
      <c r="E76" s="209"/>
      <c r="F76" s="180">
        <v>2041</v>
      </c>
      <c r="G76" s="180">
        <v>1708</v>
      </c>
      <c r="H76" s="206">
        <f t="shared" si="2"/>
        <v>0.836844683978442</v>
      </c>
    </row>
    <row r="77" spans="1:8" ht="15">
      <c r="A77" s="247">
        <v>24</v>
      </c>
      <c r="B77" s="204" t="s">
        <v>49</v>
      </c>
      <c r="C77" s="78">
        <v>352</v>
      </c>
      <c r="D77" s="180">
        <v>316</v>
      </c>
      <c r="E77" s="209">
        <f>D77/C77</f>
        <v>0.897727272727273</v>
      </c>
      <c r="F77" s="180">
        <v>2322</v>
      </c>
      <c r="G77" s="180">
        <v>1434</v>
      </c>
      <c r="H77" s="206">
        <f t="shared" si="2"/>
        <v>0.617571059431525</v>
      </c>
    </row>
    <row r="78" spans="1:8" s="201" customFormat="1" ht="15">
      <c r="A78" s="248"/>
      <c r="B78" s="207" t="s">
        <v>25</v>
      </c>
      <c r="C78" s="78"/>
      <c r="D78" s="208"/>
      <c r="E78" s="209"/>
      <c r="F78" s="180">
        <v>341</v>
      </c>
      <c r="G78" s="180">
        <v>308</v>
      </c>
      <c r="H78" s="206">
        <f t="shared" si="2"/>
        <v>0.903225806451613</v>
      </c>
    </row>
    <row r="79" spans="1:8" s="201" customFormat="1" ht="15">
      <c r="A79" s="252"/>
      <c r="B79" s="207" t="s">
        <v>17</v>
      </c>
      <c r="C79" s="78"/>
      <c r="D79" s="208"/>
      <c r="E79" s="209"/>
      <c r="F79" s="180">
        <v>1981</v>
      </c>
      <c r="G79" s="180">
        <v>1126</v>
      </c>
      <c r="H79" s="206">
        <f t="shared" si="2"/>
        <v>0.568399798081777</v>
      </c>
    </row>
    <row r="80" spans="1:8" ht="15">
      <c r="A80" s="247">
        <v>25</v>
      </c>
      <c r="B80" s="204" t="s">
        <v>50</v>
      </c>
      <c r="C80" s="78">
        <v>1321</v>
      </c>
      <c r="D80" s="180">
        <v>1289</v>
      </c>
      <c r="E80" s="209">
        <f>D80/C80</f>
        <v>0.975775927327782</v>
      </c>
      <c r="F80" s="180">
        <v>2005</v>
      </c>
      <c r="G80" s="180">
        <v>1569</v>
      </c>
      <c r="H80" s="206">
        <f t="shared" si="2"/>
        <v>0.782543640897756</v>
      </c>
    </row>
    <row r="81" spans="1:8" s="201" customFormat="1" ht="15">
      <c r="A81" s="248"/>
      <c r="B81" s="207" t="s">
        <v>25</v>
      </c>
      <c r="C81" s="78"/>
      <c r="D81" s="208"/>
      <c r="E81" s="209"/>
      <c r="F81" s="180">
        <v>281</v>
      </c>
      <c r="G81" s="180">
        <v>266</v>
      </c>
      <c r="H81" s="206">
        <f t="shared" si="2"/>
        <v>0.94661921708185</v>
      </c>
    </row>
    <row r="82" spans="1:8" s="201" customFormat="1" ht="15">
      <c r="A82" s="252"/>
      <c r="B82" s="207" t="s">
        <v>17</v>
      </c>
      <c r="C82" s="78"/>
      <c r="D82" s="208"/>
      <c r="E82" s="209"/>
      <c r="F82" s="180">
        <v>1724</v>
      </c>
      <c r="G82" s="180">
        <v>1303</v>
      </c>
      <c r="H82" s="206">
        <f t="shared" si="2"/>
        <v>0.755800464037123</v>
      </c>
    </row>
    <row r="83" spans="1:8" ht="15">
      <c r="A83" s="247">
        <v>26</v>
      </c>
      <c r="B83" s="204" t="s">
        <v>51</v>
      </c>
      <c r="C83" s="78">
        <v>365</v>
      </c>
      <c r="D83" s="180">
        <v>354</v>
      </c>
      <c r="E83" s="209">
        <f>D83/C83</f>
        <v>0.96986301369863</v>
      </c>
      <c r="F83" s="180">
        <v>78</v>
      </c>
      <c r="G83" s="180">
        <v>64</v>
      </c>
      <c r="H83" s="206">
        <f t="shared" si="2"/>
        <v>0.82051282051282</v>
      </c>
    </row>
    <row r="84" spans="1:8" s="201" customFormat="1" ht="15">
      <c r="A84" s="248"/>
      <c r="B84" s="207" t="s">
        <v>25</v>
      </c>
      <c r="C84" s="78"/>
      <c r="D84" s="208"/>
      <c r="E84" s="209"/>
      <c r="F84" s="180">
        <v>16</v>
      </c>
      <c r="G84" s="180">
        <v>13</v>
      </c>
      <c r="H84" s="206">
        <f t="shared" si="2"/>
        <v>0.8125</v>
      </c>
    </row>
    <row r="85" spans="1:8" s="201" customFormat="1" ht="15">
      <c r="A85" s="252"/>
      <c r="B85" s="207" t="s">
        <v>17</v>
      </c>
      <c r="C85" s="78"/>
      <c r="D85" s="208"/>
      <c r="E85" s="209"/>
      <c r="F85" s="180">
        <v>62</v>
      </c>
      <c r="G85" s="180">
        <v>51</v>
      </c>
      <c r="H85" s="206">
        <f t="shared" si="2"/>
        <v>0.82258064516129</v>
      </c>
    </row>
    <row r="86" spans="1:8" ht="15">
      <c r="A86" s="247">
        <v>27</v>
      </c>
      <c r="B86" s="204" t="s">
        <v>52</v>
      </c>
      <c r="C86" s="78">
        <v>346</v>
      </c>
      <c r="D86" s="180">
        <v>299</v>
      </c>
      <c r="E86" s="209">
        <f>D86/C86</f>
        <v>0.864161849710983</v>
      </c>
      <c r="F86" s="180">
        <v>1932</v>
      </c>
      <c r="G86" s="180">
        <v>1696</v>
      </c>
      <c r="H86" s="206">
        <f t="shared" si="2"/>
        <v>0.877846790890269</v>
      </c>
    </row>
    <row r="87" spans="1:8" s="201" customFormat="1" ht="15">
      <c r="A87" s="248"/>
      <c r="B87" s="207" t="s">
        <v>25</v>
      </c>
      <c r="C87" s="78"/>
      <c r="D87" s="208"/>
      <c r="E87" s="209"/>
      <c r="F87" s="180">
        <v>357</v>
      </c>
      <c r="G87" s="180">
        <v>331</v>
      </c>
      <c r="H87" s="206">
        <f t="shared" si="2"/>
        <v>0.927170868347339</v>
      </c>
    </row>
    <row r="88" spans="1:8" s="201" customFormat="1" ht="15">
      <c r="A88" s="252"/>
      <c r="B88" s="207" t="s">
        <v>17</v>
      </c>
      <c r="C88" s="78"/>
      <c r="D88" s="208"/>
      <c r="E88" s="205"/>
      <c r="F88" s="180">
        <v>1575</v>
      </c>
      <c r="G88" s="180">
        <v>1365</v>
      </c>
      <c r="H88" s="206">
        <f t="shared" si="2"/>
        <v>0.866666666666667</v>
      </c>
    </row>
    <row r="89" spans="1:8" ht="15">
      <c r="A89" s="247">
        <v>28</v>
      </c>
      <c r="B89" s="204" t="s">
        <v>53</v>
      </c>
      <c r="C89" s="78">
        <v>356</v>
      </c>
      <c r="D89" s="180">
        <v>356</v>
      </c>
      <c r="E89" s="205">
        <f>D89/C89</f>
        <v>1</v>
      </c>
      <c r="F89" s="180">
        <v>1202</v>
      </c>
      <c r="G89" s="180">
        <v>986</v>
      </c>
      <c r="H89" s="206">
        <f t="shared" si="2"/>
        <v>0.820299500831947</v>
      </c>
    </row>
    <row r="90" spans="1:8" s="201" customFormat="1" ht="15">
      <c r="A90" s="248"/>
      <c r="B90" s="207" t="s">
        <v>25</v>
      </c>
      <c r="C90" s="78"/>
      <c r="D90" s="208"/>
      <c r="E90" s="205"/>
      <c r="F90" s="180">
        <v>44</v>
      </c>
      <c r="G90" s="180">
        <v>37</v>
      </c>
      <c r="H90" s="206">
        <f t="shared" si="2"/>
        <v>0.840909090909091</v>
      </c>
    </row>
    <row r="91" spans="1:8" s="201" customFormat="1" ht="15">
      <c r="A91" s="252"/>
      <c r="B91" s="207" t="s">
        <v>17</v>
      </c>
      <c r="C91" s="78"/>
      <c r="D91" s="208"/>
      <c r="E91" s="209"/>
      <c r="F91" s="180">
        <v>1158</v>
      </c>
      <c r="G91" s="180">
        <v>949</v>
      </c>
      <c r="H91" s="206">
        <f t="shared" si="2"/>
        <v>0.819516407599309</v>
      </c>
    </row>
    <row r="92" spans="1:8" ht="15">
      <c r="A92" s="247">
        <v>29</v>
      </c>
      <c r="B92" s="204" t="s">
        <v>54</v>
      </c>
      <c r="C92" s="78">
        <v>596</v>
      </c>
      <c r="D92" s="180">
        <v>530</v>
      </c>
      <c r="E92" s="209">
        <f>D92/C92</f>
        <v>0.889261744966443</v>
      </c>
      <c r="F92" s="180">
        <v>309</v>
      </c>
      <c r="G92" s="180">
        <v>218</v>
      </c>
      <c r="H92" s="206">
        <f t="shared" si="2"/>
        <v>0.705501618122977</v>
      </c>
    </row>
    <row r="93" spans="1:8" s="201" customFormat="1" ht="15">
      <c r="A93" s="248"/>
      <c r="B93" s="207" t="s">
        <v>25</v>
      </c>
      <c r="C93" s="78"/>
      <c r="D93" s="208"/>
      <c r="E93" s="209"/>
      <c r="F93" s="180">
        <v>63</v>
      </c>
      <c r="G93" s="180">
        <v>62</v>
      </c>
      <c r="H93" s="206">
        <f t="shared" si="2"/>
        <v>0.984126984126984</v>
      </c>
    </row>
    <row r="94" spans="1:8" s="201" customFormat="1" ht="15">
      <c r="A94" s="252"/>
      <c r="B94" s="207" t="s">
        <v>17</v>
      </c>
      <c r="C94" s="78"/>
      <c r="D94" s="208"/>
      <c r="E94" s="209"/>
      <c r="F94" s="180">
        <v>246</v>
      </c>
      <c r="G94" s="180">
        <v>156</v>
      </c>
      <c r="H94" s="206">
        <f t="shared" si="2"/>
        <v>0.634146341463415</v>
      </c>
    </row>
    <row r="95" spans="1:8" ht="15">
      <c r="A95" s="247">
        <v>30</v>
      </c>
      <c r="B95" s="204" t="s">
        <v>55</v>
      </c>
      <c r="C95" s="78">
        <v>76</v>
      </c>
      <c r="D95" s="180">
        <v>60</v>
      </c>
      <c r="E95" s="209">
        <f>D95/C95</f>
        <v>0.789473684210526</v>
      </c>
      <c r="F95" s="180">
        <v>343</v>
      </c>
      <c r="G95" s="180">
        <v>277</v>
      </c>
      <c r="H95" s="206">
        <f t="shared" si="2"/>
        <v>0.807580174927114</v>
      </c>
    </row>
    <row r="96" spans="1:8" s="201" customFormat="1" ht="15">
      <c r="A96" s="248"/>
      <c r="B96" s="207" t="s">
        <v>25</v>
      </c>
      <c r="C96" s="78"/>
      <c r="D96" s="208"/>
      <c r="E96" s="209"/>
      <c r="F96" s="180">
        <v>29</v>
      </c>
      <c r="G96" s="180">
        <v>29</v>
      </c>
      <c r="H96" s="210">
        <f t="shared" si="2"/>
        <v>1</v>
      </c>
    </row>
    <row r="97" spans="1:8" s="201" customFormat="1" ht="15">
      <c r="A97" s="252"/>
      <c r="B97" s="207" t="s">
        <v>17</v>
      </c>
      <c r="C97" s="78"/>
      <c r="D97" s="208"/>
      <c r="E97" s="209"/>
      <c r="F97" s="180">
        <v>314</v>
      </c>
      <c r="G97" s="180">
        <v>248</v>
      </c>
      <c r="H97" s="206">
        <f t="shared" si="2"/>
        <v>0.789808917197452</v>
      </c>
    </row>
    <row r="98" spans="1:8" ht="15">
      <c r="A98" s="247">
        <v>31</v>
      </c>
      <c r="B98" s="204" t="s">
        <v>56</v>
      </c>
      <c r="C98" s="78">
        <v>1103</v>
      </c>
      <c r="D98" s="180">
        <v>1048</v>
      </c>
      <c r="E98" s="209">
        <f>D98/C98</f>
        <v>0.950135992747054</v>
      </c>
      <c r="F98" s="180">
        <v>1441</v>
      </c>
      <c r="G98" s="180">
        <v>1125</v>
      </c>
      <c r="H98" s="206">
        <f t="shared" si="2"/>
        <v>0.780707841776544</v>
      </c>
    </row>
    <row r="99" spans="1:8" s="201" customFormat="1" ht="15">
      <c r="A99" s="248"/>
      <c r="B99" s="207" t="s">
        <v>25</v>
      </c>
      <c r="C99" s="211"/>
      <c r="D99" s="208"/>
      <c r="E99" s="209"/>
      <c r="F99" s="180">
        <v>312</v>
      </c>
      <c r="G99" s="180">
        <v>280</v>
      </c>
      <c r="H99" s="206">
        <f t="shared" si="2"/>
        <v>0.897435897435897</v>
      </c>
    </row>
    <row r="100" spans="1:8" s="201" customFormat="1" ht="15.75" thickBot="1">
      <c r="A100" s="249"/>
      <c r="B100" s="212" t="s">
        <v>17</v>
      </c>
      <c r="C100" s="213"/>
      <c r="D100" s="214"/>
      <c r="E100" s="229"/>
      <c r="F100" s="191">
        <v>1129</v>
      </c>
      <c r="G100" s="191">
        <v>845</v>
      </c>
      <c r="H100" s="230">
        <f t="shared" si="2"/>
        <v>0.74844995571302</v>
      </c>
    </row>
  </sheetData>
  <sheetProtection/>
  <mergeCells count="37">
    <mergeCell ref="A20:A22"/>
    <mergeCell ref="A2:H2"/>
    <mergeCell ref="C3:E3"/>
    <mergeCell ref="F3:H3"/>
    <mergeCell ref="A3:A4"/>
    <mergeCell ref="A5:A7"/>
    <mergeCell ref="A8:A10"/>
    <mergeCell ref="A11:A13"/>
    <mergeCell ref="A14:A16"/>
    <mergeCell ref="A17:A19"/>
    <mergeCell ref="A50:A5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77:A79"/>
    <mergeCell ref="A80:A82"/>
    <mergeCell ref="A53:A55"/>
    <mergeCell ref="A56:A58"/>
    <mergeCell ref="A59:A61"/>
    <mergeCell ref="A62:A64"/>
    <mergeCell ref="A65:A67"/>
    <mergeCell ref="A98:A100"/>
    <mergeCell ref="B3:B4"/>
    <mergeCell ref="A83:A85"/>
    <mergeCell ref="A86:A88"/>
    <mergeCell ref="A89:A91"/>
    <mergeCell ref="A92:A94"/>
    <mergeCell ref="A95:A97"/>
    <mergeCell ref="A68:A70"/>
    <mergeCell ref="A71:A73"/>
    <mergeCell ref="A74:A76"/>
  </mergeCells>
  <printOptions/>
  <pageMargins left="0.75" right="0.75" top="0.32" bottom="0.229166666666667" header="0.3" footer="0.229166666666667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showZeros="0" zoomScalePageLayoutView="0" workbookViewId="0" topLeftCell="A1">
      <selection activeCell="A1" sqref="A1"/>
    </sheetView>
  </sheetViews>
  <sheetFormatPr defaultColWidth="9.00390625" defaultRowHeight="14.25"/>
  <cols>
    <col min="1" max="1" width="4.125" style="172" customWidth="1"/>
    <col min="2" max="2" width="7.375" style="173" customWidth="1"/>
    <col min="3" max="3" width="5.625" style="172" customWidth="1"/>
    <col min="4" max="4" width="8.875" style="172" customWidth="1"/>
    <col min="5" max="5" width="6.00390625" style="172" customWidth="1"/>
    <col min="6" max="6" width="7.375" style="172" customWidth="1"/>
    <col min="7" max="7" width="5.25390625" style="174" customWidth="1"/>
    <col min="8" max="8" width="7.625" style="174" customWidth="1"/>
    <col min="9" max="9" width="6.125" style="174" customWidth="1"/>
    <col min="10" max="10" width="8.25390625" style="174" customWidth="1"/>
    <col min="11" max="11" width="6.625" style="174" customWidth="1"/>
    <col min="12" max="12" width="7.25390625" style="174" customWidth="1"/>
    <col min="13" max="16384" width="9.00390625" style="37" customWidth="1"/>
  </cols>
  <sheetData>
    <row r="1" spans="1:12" ht="20.25">
      <c r="A1" s="236" t="s">
        <v>277</v>
      </c>
      <c r="B1" s="175"/>
      <c r="C1" s="2"/>
      <c r="D1" s="2"/>
      <c r="E1" s="2"/>
      <c r="F1" s="2"/>
      <c r="G1" s="176"/>
      <c r="H1" s="176"/>
      <c r="I1" s="176"/>
      <c r="J1" s="176"/>
      <c r="K1" s="176"/>
      <c r="L1" s="176"/>
    </row>
    <row r="2" spans="1:12" ht="39" customHeight="1">
      <c r="A2" s="240" t="s">
        <v>61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24" customHeight="1">
      <c r="A3" s="238" t="s">
        <v>19</v>
      </c>
      <c r="B3" s="266" t="s">
        <v>20</v>
      </c>
      <c r="C3" s="269" t="s">
        <v>62</v>
      </c>
      <c r="D3" s="270" t="s">
        <v>63</v>
      </c>
      <c r="E3" s="241" t="s">
        <v>64</v>
      </c>
      <c r="F3" s="254"/>
      <c r="G3" s="242"/>
      <c r="H3" s="242"/>
      <c r="I3" s="242"/>
      <c r="J3" s="242"/>
      <c r="K3" s="242"/>
      <c r="L3" s="243"/>
    </row>
    <row r="4" spans="1:12" ht="43.5" customHeight="1">
      <c r="A4" s="239"/>
      <c r="B4" s="267"/>
      <c r="C4" s="267"/>
      <c r="D4" s="271"/>
      <c r="E4" s="244" t="s">
        <v>65</v>
      </c>
      <c r="F4" s="245"/>
      <c r="G4" s="245" t="s">
        <v>66</v>
      </c>
      <c r="H4" s="245"/>
      <c r="I4" s="245" t="s">
        <v>67</v>
      </c>
      <c r="J4" s="245"/>
      <c r="K4" s="245" t="s">
        <v>68</v>
      </c>
      <c r="L4" s="246"/>
    </row>
    <row r="5" spans="1:12" ht="51.75" customHeight="1">
      <c r="A5" s="265"/>
      <c r="B5" s="268"/>
      <c r="C5" s="268"/>
      <c r="D5" s="272"/>
      <c r="E5" s="177" t="s">
        <v>69</v>
      </c>
      <c r="F5" s="178" t="s">
        <v>70</v>
      </c>
      <c r="G5" s="178" t="s">
        <v>69</v>
      </c>
      <c r="H5" s="178" t="s">
        <v>70</v>
      </c>
      <c r="I5" s="178" t="s">
        <v>69</v>
      </c>
      <c r="J5" s="178" t="s">
        <v>70</v>
      </c>
      <c r="K5" s="178" t="s">
        <v>69</v>
      </c>
      <c r="L5" s="195" t="s">
        <v>70</v>
      </c>
    </row>
    <row r="6" spans="1:12" ht="15">
      <c r="A6" s="179">
        <v>1</v>
      </c>
      <c r="B6" s="180" t="s">
        <v>71</v>
      </c>
      <c r="C6" s="180">
        <f>E6+G6+I6+K6</f>
        <v>671</v>
      </c>
      <c r="D6" s="181">
        <v>1</v>
      </c>
      <c r="E6" s="182">
        <f>SUM(E7:E37)</f>
        <v>174</v>
      </c>
      <c r="F6" s="183">
        <f>E6/C6</f>
        <v>0.259314456035768</v>
      </c>
      <c r="G6" s="184">
        <f>SUM(G7:G37)</f>
        <v>164</v>
      </c>
      <c r="H6" s="183">
        <f>G6/C6</f>
        <v>0.244411326378539</v>
      </c>
      <c r="I6" s="184">
        <f>SUM(I7:I37)</f>
        <v>2</v>
      </c>
      <c r="J6" s="183">
        <f>I6/C6</f>
        <v>0.0029806259314456</v>
      </c>
      <c r="K6" s="184">
        <f>SUM(K7:K37)</f>
        <v>331</v>
      </c>
      <c r="L6" s="196">
        <f>K6/C6</f>
        <v>0.493293591654247</v>
      </c>
    </row>
    <row r="7" spans="1:12" ht="15">
      <c r="A7" s="185">
        <f aca="true" t="shared" si="0" ref="A7:A37">A6+1</f>
        <v>2</v>
      </c>
      <c r="B7" s="180" t="s">
        <v>72</v>
      </c>
      <c r="C7" s="180">
        <f aca="true" t="shared" si="1" ref="C7:C37">E7+G7+I7+K7</f>
        <v>0</v>
      </c>
      <c r="D7" s="186"/>
      <c r="E7" s="187"/>
      <c r="F7" s="183"/>
      <c r="G7" s="188"/>
      <c r="H7" s="183"/>
      <c r="I7" s="188"/>
      <c r="J7" s="197"/>
      <c r="K7" s="188"/>
      <c r="L7" s="198"/>
    </row>
    <row r="8" spans="1:12" ht="15">
      <c r="A8" s="185">
        <f t="shared" si="0"/>
        <v>3</v>
      </c>
      <c r="B8" s="180" t="s">
        <v>73</v>
      </c>
      <c r="C8" s="180">
        <f t="shared" si="1"/>
        <v>5</v>
      </c>
      <c r="D8" s="189">
        <f>C8/$C$6</f>
        <v>0.00745156482861401</v>
      </c>
      <c r="E8" s="187"/>
      <c r="F8" s="183"/>
      <c r="G8" s="188"/>
      <c r="H8" s="183"/>
      <c r="I8" s="188"/>
      <c r="J8" s="197"/>
      <c r="K8" s="188">
        <v>5</v>
      </c>
      <c r="L8" s="198"/>
    </row>
    <row r="9" spans="1:12" ht="15">
      <c r="A9" s="185">
        <f t="shared" si="0"/>
        <v>4</v>
      </c>
      <c r="B9" s="180" t="s">
        <v>74</v>
      </c>
      <c r="C9" s="180">
        <f t="shared" si="1"/>
        <v>3</v>
      </c>
      <c r="D9" s="189">
        <f aca="true" t="shared" si="2" ref="D9:D37">C9/$C$6</f>
        <v>0.00447093889716841</v>
      </c>
      <c r="E9" s="187"/>
      <c r="F9" s="183">
        <f aca="true" t="shared" si="3" ref="F9:F32">E9/C9</f>
        <v>0</v>
      </c>
      <c r="G9" s="188"/>
      <c r="H9" s="183">
        <f>G9/G$6</f>
        <v>0</v>
      </c>
      <c r="I9" s="188"/>
      <c r="J9" s="197"/>
      <c r="K9" s="188">
        <v>3</v>
      </c>
      <c r="L9" s="198"/>
    </row>
    <row r="10" spans="1:12" ht="15">
      <c r="A10" s="185">
        <f t="shared" si="0"/>
        <v>5</v>
      </c>
      <c r="B10" s="180" t="s">
        <v>75</v>
      </c>
      <c r="C10" s="180">
        <f t="shared" si="1"/>
        <v>0</v>
      </c>
      <c r="D10" s="189">
        <f t="shared" si="2"/>
        <v>0</v>
      </c>
      <c r="E10" s="187"/>
      <c r="F10" s="183"/>
      <c r="G10" s="188"/>
      <c r="H10" s="183"/>
      <c r="I10" s="188"/>
      <c r="J10" s="197"/>
      <c r="K10" s="188"/>
      <c r="L10" s="198"/>
    </row>
    <row r="11" spans="1:12" ht="15">
      <c r="A11" s="185">
        <f t="shared" si="0"/>
        <v>6</v>
      </c>
      <c r="B11" s="180" t="s">
        <v>76</v>
      </c>
      <c r="C11" s="180">
        <f t="shared" si="1"/>
        <v>31</v>
      </c>
      <c r="D11" s="189">
        <f t="shared" si="2"/>
        <v>0.0461997019374069</v>
      </c>
      <c r="E11" s="187"/>
      <c r="F11" s="183">
        <f t="shared" si="3"/>
        <v>0</v>
      </c>
      <c r="G11" s="188">
        <v>8</v>
      </c>
      <c r="H11" s="183">
        <f>G11/G$6</f>
        <v>0.0487804878048781</v>
      </c>
      <c r="I11" s="188"/>
      <c r="J11" s="197"/>
      <c r="K11" s="188">
        <v>23</v>
      </c>
      <c r="L11" s="198">
        <f>K11/K$6</f>
        <v>0.0694864048338369</v>
      </c>
    </row>
    <row r="12" spans="1:12" ht="15">
      <c r="A12" s="185">
        <f t="shared" si="0"/>
        <v>7</v>
      </c>
      <c r="B12" s="180" t="s">
        <v>77</v>
      </c>
      <c r="C12" s="180">
        <f t="shared" si="1"/>
        <v>41</v>
      </c>
      <c r="D12" s="189">
        <f t="shared" si="2"/>
        <v>0.0611028315946349</v>
      </c>
      <c r="E12" s="187"/>
      <c r="F12" s="183">
        <f t="shared" si="3"/>
        <v>0</v>
      </c>
      <c r="G12" s="188">
        <v>24</v>
      </c>
      <c r="H12" s="183">
        <f aca="true" t="shared" si="4" ref="H12:H37">G12/G$6</f>
        <v>0.146341463414634</v>
      </c>
      <c r="I12" s="188"/>
      <c r="J12" s="197"/>
      <c r="K12" s="188">
        <v>17</v>
      </c>
      <c r="L12" s="198">
        <f aca="true" t="shared" si="5" ref="L12:L37">K12/K$6</f>
        <v>0.0513595166163142</v>
      </c>
    </row>
    <row r="13" spans="1:12" ht="15">
      <c r="A13" s="185">
        <f t="shared" si="0"/>
        <v>8</v>
      </c>
      <c r="B13" s="180" t="s">
        <v>78</v>
      </c>
      <c r="C13" s="180">
        <f t="shared" si="1"/>
        <v>7</v>
      </c>
      <c r="D13" s="189">
        <f t="shared" si="2"/>
        <v>0.0104321907600596</v>
      </c>
      <c r="E13" s="187"/>
      <c r="F13" s="183">
        <f t="shared" si="3"/>
        <v>0</v>
      </c>
      <c r="G13" s="188">
        <v>3</v>
      </c>
      <c r="H13" s="183">
        <f t="shared" si="4"/>
        <v>0.0182926829268293</v>
      </c>
      <c r="I13" s="188"/>
      <c r="J13" s="197"/>
      <c r="K13" s="188">
        <v>4</v>
      </c>
      <c r="L13" s="198">
        <f t="shared" si="5"/>
        <v>0.0120845921450151</v>
      </c>
    </row>
    <row r="14" spans="1:12" ht="15">
      <c r="A14" s="185">
        <f t="shared" si="0"/>
        <v>9</v>
      </c>
      <c r="B14" s="180" t="s">
        <v>79</v>
      </c>
      <c r="C14" s="180">
        <f t="shared" si="1"/>
        <v>74</v>
      </c>
      <c r="D14" s="189">
        <f t="shared" si="2"/>
        <v>0.110283159463487</v>
      </c>
      <c r="E14" s="187">
        <v>59</v>
      </c>
      <c r="F14" s="183">
        <f>E14/E$6</f>
        <v>0.339080459770115</v>
      </c>
      <c r="G14" s="188">
        <v>6</v>
      </c>
      <c r="H14" s="183">
        <f t="shared" si="4"/>
        <v>0.0365853658536585</v>
      </c>
      <c r="I14" s="188"/>
      <c r="J14" s="197"/>
      <c r="K14" s="188">
        <v>9</v>
      </c>
      <c r="L14" s="198">
        <f t="shared" si="5"/>
        <v>0.027190332326284</v>
      </c>
    </row>
    <row r="15" spans="1:12" ht="15">
      <c r="A15" s="185">
        <f t="shared" si="0"/>
        <v>10</v>
      </c>
      <c r="B15" s="180" t="s">
        <v>80</v>
      </c>
      <c r="C15" s="180">
        <f t="shared" si="1"/>
        <v>0</v>
      </c>
      <c r="D15" s="189">
        <f t="shared" si="2"/>
        <v>0</v>
      </c>
      <c r="E15" s="187"/>
      <c r="F15" s="183"/>
      <c r="G15" s="188"/>
      <c r="H15" s="183">
        <f t="shared" si="4"/>
        <v>0</v>
      </c>
      <c r="I15" s="188"/>
      <c r="J15" s="197"/>
      <c r="K15" s="188"/>
      <c r="L15" s="198">
        <f t="shared" si="5"/>
        <v>0</v>
      </c>
    </row>
    <row r="16" spans="1:12" ht="15">
      <c r="A16" s="185">
        <f t="shared" si="0"/>
        <v>11</v>
      </c>
      <c r="B16" s="180" t="s">
        <v>81</v>
      </c>
      <c r="C16" s="180">
        <f t="shared" si="1"/>
        <v>5</v>
      </c>
      <c r="D16" s="189">
        <f t="shared" si="2"/>
        <v>0.00745156482861401</v>
      </c>
      <c r="E16" s="187"/>
      <c r="F16" s="183">
        <f t="shared" si="3"/>
        <v>0</v>
      </c>
      <c r="G16" s="188">
        <v>5</v>
      </c>
      <c r="H16" s="183">
        <f t="shared" si="4"/>
        <v>0.0304878048780488</v>
      </c>
      <c r="I16" s="188"/>
      <c r="J16" s="197">
        <f>I16/C16</f>
        <v>0</v>
      </c>
      <c r="K16" s="188"/>
      <c r="L16" s="198">
        <f t="shared" si="5"/>
        <v>0</v>
      </c>
    </row>
    <row r="17" spans="1:12" ht="15">
      <c r="A17" s="185">
        <f t="shared" si="0"/>
        <v>12</v>
      </c>
      <c r="B17" s="180" t="s">
        <v>82</v>
      </c>
      <c r="C17" s="180">
        <f t="shared" si="1"/>
        <v>11</v>
      </c>
      <c r="D17" s="189">
        <f t="shared" si="2"/>
        <v>0.0163934426229508</v>
      </c>
      <c r="E17" s="187"/>
      <c r="F17" s="183">
        <f t="shared" si="3"/>
        <v>0</v>
      </c>
      <c r="G17" s="188">
        <v>7</v>
      </c>
      <c r="H17" s="183">
        <f t="shared" si="4"/>
        <v>0.0426829268292683</v>
      </c>
      <c r="I17" s="188"/>
      <c r="J17" s="197">
        <f>I17/C17</f>
        <v>0</v>
      </c>
      <c r="K17" s="188">
        <v>4</v>
      </c>
      <c r="L17" s="198">
        <f t="shared" si="5"/>
        <v>0.0120845921450151</v>
      </c>
    </row>
    <row r="18" spans="1:12" ht="15">
      <c r="A18" s="185">
        <f t="shared" si="0"/>
        <v>13</v>
      </c>
      <c r="B18" s="180" t="s">
        <v>83</v>
      </c>
      <c r="C18" s="180">
        <f t="shared" si="1"/>
        <v>50</v>
      </c>
      <c r="D18" s="189">
        <f t="shared" si="2"/>
        <v>0.0745156482861401</v>
      </c>
      <c r="E18" s="187"/>
      <c r="F18" s="183">
        <f>E18/E$6</f>
        <v>0</v>
      </c>
      <c r="G18" s="188">
        <v>8</v>
      </c>
      <c r="H18" s="183">
        <f t="shared" si="4"/>
        <v>0.0487804878048781</v>
      </c>
      <c r="I18" s="188"/>
      <c r="J18" s="197">
        <f>I18/I$6</f>
        <v>0</v>
      </c>
      <c r="K18" s="188">
        <v>42</v>
      </c>
      <c r="L18" s="198">
        <f t="shared" si="5"/>
        <v>0.126888217522659</v>
      </c>
    </row>
    <row r="19" spans="1:12" ht="15">
      <c r="A19" s="185">
        <f t="shared" si="0"/>
        <v>14</v>
      </c>
      <c r="B19" s="180" t="s">
        <v>84</v>
      </c>
      <c r="C19" s="180">
        <f t="shared" si="1"/>
        <v>10</v>
      </c>
      <c r="D19" s="189">
        <f t="shared" si="2"/>
        <v>0.014903129657228</v>
      </c>
      <c r="E19" s="187"/>
      <c r="F19" s="183">
        <f t="shared" si="3"/>
        <v>0</v>
      </c>
      <c r="G19" s="188">
        <v>2</v>
      </c>
      <c r="H19" s="183">
        <f t="shared" si="4"/>
        <v>0.0121951219512195</v>
      </c>
      <c r="I19" s="188"/>
      <c r="J19" s="197">
        <f>I19/C19</f>
        <v>0</v>
      </c>
      <c r="K19" s="188">
        <v>8</v>
      </c>
      <c r="L19" s="198">
        <f t="shared" si="5"/>
        <v>0.0241691842900302</v>
      </c>
    </row>
    <row r="20" spans="1:12" ht="15">
      <c r="A20" s="185">
        <f t="shared" si="0"/>
        <v>15</v>
      </c>
      <c r="B20" s="180" t="s">
        <v>85</v>
      </c>
      <c r="C20" s="180">
        <f t="shared" si="1"/>
        <v>70</v>
      </c>
      <c r="D20" s="189">
        <f t="shared" si="2"/>
        <v>0.104321907600596</v>
      </c>
      <c r="E20" s="187">
        <v>2</v>
      </c>
      <c r="F20" s="183">
        <f>E20/E$6</f>
        <v>0.0114942528735632</v>
      </c>
      <c r="G20" s="188">
        <v>18</v>
      </c>
      <c r="H20" s="183">
        <f t="shared" si="4"/>
        <v>0.109756097560976</v>
      </c>
      <c r="I20" s="188">
        <v>2</v>
      </c>
      <c r="J20" s="197">
        <f>I20/I$6</f>
        <v>1</v>
      </c>
      <c r="K20" s="188">
        <v>48</v>
      </c>
      <c r="L20" s="198">
        <f t="shared" si="5"/>
        <v>0.145015105740181</v>
      </c>
    </row>
    <row r="21" spans="1:12" ht="15">
      <c r="A21" s="185">
        <f t="shared" si="0"/>
        <v>16</v>
      </c>
      <c r="B21" s="180" t="s">
        <v>86</v>
      </c>
      <c r="C21" s="180">
        <f t="shared" si="1"/>
        <v>17</v>
      </c>
      <c r="D21" s="189">
        <f t="shared" si="2"/>
        <v>0.0253353204172876</v>
      </c>
      <c r="E21" s="187"/>
      <c r="F21" s="183">
        <f>E21/E$6</f>
        <v>0</v>
      </c>
      <c r="G21" s="188">
        <v>11</v>
      </c>
      <c r="H21" s="183">
        <f t="shared" si="4"/>
        <v>0.0670731707317073</v>
      </c>
      <c r="I21" s="188"/>
      <c r="J21" s="199">
        <f aca="true" t="shared" si="6" ref="J21:J37">I21/6*100</f>
        <v>0</v>
      </c>
      <c r="K21" s="188">
        <v>6</v>
      </c>
      <c r="L21" s="198">
        <f t="shared" si="5"/>
        <v>0.0181268882175227</v>
      </c>
    </row>
    <row r="22" spans="1:12" ht="15">
      <c r="A22" s="185">
        <f t="shared" si="0"/>
        <v>17</v>
      </c>
      <c r="B22" s="180" t="s">
        <v>87</v>
      </c>
      <c r="C22" s="180">
        <f t="shared" si="1"/>
        <v>7</v>
      </c>
      <c r="D22" s="189">
        <f t="shared" si="2"/>
        <v>0.0104321907600596</v>
      </c>
      <c r="E22" s="187"/>
      <c r="F22" s="183">
        <f t="shared" si="3"/>
        <v>0</v>
      </c>
      <c r="G22" s="188"/>
      <c r="H22" s="183">
        <f t="shared" si="4"/>
        <v>0</v>
      </c>
      <c r="I22" s="188"/>
      <c r="J22" s="199">
        <f t="shared" si="6"/>
        <v>0</v>
      </c>
      <c r="K22" s="188">
        <v>7</v>
      </c>
      <c r="L22" s="198">
        <f t="shared" si="5"/>
        <v>0.0211480362537764</v>
      </c>
    </row>
    <row r="23" spans="1:12" ht="15">
      <c r="A23" s="185">
        <f t="shared" si="0"/>
        <v>18</v>
      </c>
      <c r="B23" s="180" t="s">
        <v>88</v>
      </c>
      <c r="C23" s="180">
        <f t="shared" si="1"/>
        <v>8</v>
      </c>
      <c r="D23" s="189">
        <f t="shared" si="2"/>
        <v>0.0119225037257824</v>
      </c>
      <c r="E23" s="187">
        <v>1</v>
      </c>
      <c r="F23" s="183">
        <f t="shared" si="3"/>
        <v>0.125</v>
      </c>
      <c r="G23" s="188">
        <v>3</v>
      </c>
      <c r="H23" s="183">
        <f t="shared" si="4"/>
        <v>0.0182926829268293</v>
      </c>
      <c r="I23" s="188"/>
      <c r="J23" s="199">
        <f t="shared" si="6"/>
        <v>0</v>
      </c>
      <c r="K23" s="188">
        <v>4</v>
      </c>
      <c r="L23" s="198">
        <f t="shared" si="5"/>
        <v>0.0120845921450151</v>
      </c>
    </row>
    <row r="24" spans="1:12" ht="15">
      <c r="A24" s="185">
        <f t="shared" si="0"/>
        <v>19</v>
      </c>
      <c r="B24" s="180" t="s">
        <v>89</v>
      </c>
      <c r="C24" s="180">
        <f t="shared" si="1"/>
        <v>18</v>
      </c>
      <c r="D24" s="189">
        <f t="shared" si="2"/>
        <v>0.0268256333830104</v>
      </c>
      <c r="E24" s="187"/>
      <c r="F24" s="183">
        <f t="shared" si="3"/>
        <v>0</v>
      </c>
      <c r="G24" s="188">
        <v>9</v>
      </c>
      <c r="H24" s="183">
        <f t="shared" si="4"/>
        <v>0.0548780487804878</v>
      </c>
      <c r="I24" s="188"/>
      <c r="J24" s="199">
        <f t="shared" si="6"/>
        <v>0</v>
      </c>
      <c r="K24" s="188">
        <v>9</v>
      </c>
      <c r="L24" s="198">
        <f t="shared" si="5"/>
        <v>0.027190332326284</v>
      </c>
    </row>
    <row r="25" spans="1:12" ht="15">
      <c r="A25" s="185">
        <f t="shared" si="0"/>
        <v>20</v>
      </c>
      <c r="B25" s="180" t="s">
        <v>90</v>
      </c>
      <c r="C25" s="180">
        <f t="shared" si="1"/>
        <v>0</v>
      </c>
      <c r="D25" s="189">
        <f t="shared" si="2"/>
        <v>0</v>
      </c>
      <c r="E25" s="187"/>
      <c r="F25" s="183">
        <f aca="true" t="shared" si="7" ref="F25:F30">E25/E$6</f>
        <v>0</v>
      </c>
      <c r="G25" s="188"/>
      <c r="H25" s="183">
        <f t="shared" si="4"/>
        <v>0</v>
      </c>
      <c r="I25" s="188"/>
      <c r="J25" s="199">
        <f t="shared" si="6"/>
        <v>0</v>
      </c>
      <c r="K25" s="188"/>
      <c r="L25" s="198">
        <f t="shared" si="5"/>
        <v>0</v>
      </c>
    </row>
    <row r="26" spans="1:12" ht="15">
      <c r="A26" s="185">
        <f t="shared" si="0"/>
        <v>21</v>
      </c>
      <c r="B26" s="180" t="s">
        <v>91</v>
      </c>
      <c r="C26" s="180">
        <f t="shared" si="1"/>
        <v>11</v>
      </c>
      <c r="D26" s="189">
        <f t="shared" si="2"/>
        <v>0.0163934426229508</v>
      </c>
      <c r="E26" s="187"/>
      <c r="F26" s="183">
        <f t="shared" si="3"/>
        <v>0</v>
      </c>
      <c r="G26" s="188"/>
      <c r="H26" s="183">
        <f t="shared" si="4"/>
        <v>0</v>
      </c>
      <c r="I26" s="188"/>
      <c r="J26" s="199">
        <f t="shared" si="6"/>
        <v>0</v>
      </c>
      <c r="K26" s="188">
        <v>11</v>
      </c>
      <c r="L26" s="198">
        <f t="shared" si="5"/>
        <v>0.0332326283987915</v>
      </c>
    </row>
    <row r="27" spans="1:12" ht="15">
      <c r="A27" s="185">
        <f t="shared" si="0"/>
        <v>22</v>
      </c>
      <c r="B27" s="180" t="s">
        <v>92</v>
      </c>
      <c r="C27" s="180">
        <f t="shared" si="1"/>
        <v>0</v>
      </c>
      <c r="D27" s="189">
        <f t="shared" si="2"/>
        <v>0</v>
      </c>
      <c r="E27" s="187"/>
      <c r="F27" s="183"/>
      <c r="G27" s="188"/>
      <c r="H27" s="183">
        <f t="shared" si="4"/>
        <v>0</v>
      </c>
      <c r="I27" s="188"/>
      <c r="J27" s="199">
        <f t="shared" si="6"/>
        <v>0</v>
      </c>
      <c r="K27" s="188"/>
      <c r="L27" s="198">
        <f t="shared" si="5"/>
        <v>0</v>
      </c>
    </row>
    <row r="28" spans="1:12" ht="15">
      <c r="A28" s="185">
        <f t="shared" si="0"/>
        <v>23</v>
      </c>
      <c r="B28" s="180" t="s">
        <v>93</v>
      </c>
      <c r="C28" s="180">
        <f t="shared" si="1"/>
        <v>15</v>
      </c>
      <c r="D28" s="189">
        <f t="shared" si="2"/>
        <v>0.022354694485842</v>
      </c>
      <c r="E28" s="187"/>
      <c r="F28" s="183">
        <f t="shared" si="7"/>
        <v>0</v>
      </c>
      <c r="G28" s="188">
        <v>13</v>
      </c>
      <c r="H28" s="183">
        <f t="shared" si="4"/>
        <v>0.0792682926829268</v>
      </c>
      <c r="I28" s="188"/>
      <c r="J28" s="199">
        <f t="shared" si="6"/>
        <v>0</v>
      </c>
      <c r="K28" s="188">
        <v>2</v>
      </c>
      <c r="L28" s="198">
        <f t="shared" si="5"/>
        <v>0.00604229607250755</v>
      </c>
    </row>
    <row r="29" spans="1:12" ht="15">
      <c r="A29" s="185">
        <f t="shared" si="0"/>
        <v>24</v>
      </c>
      <c r="B29" s="180" t="s">
        <v>94</v>
      </c>
      <c r="C29" s="180">
        <f t="shared" si="1"/>
        <v>6</v>
      </c>
      <c r="D29" s="189">
        <f t="shared" si="2"/>
        <v>0.00894187779433681</v>
      </c>
      <c r="E29" s="187"/>
      <c r="F29" s="183">
        <f t="shared" si="3"/>
        <v>0</v>
      </c>
      <c r="G29" s="188">
        <v>1</v>
      </c>
      <c r="H29" s="183">
        <f t="shared" si="4"/>
        <v>0.00609756097560976</v>
      </c>
      <c r="I29" s="188"/>
      <c r="J29" s="199">
        <f t="shared" si="6"/>
        <v>0</v>
      </c>
      <c r="K29" s="188">
        <v>5</v>
      </c>
      <c r="L29" s="198">
        <f t="shared" si="5"/>
        <v>0.0151057401812689</v>
      </c>
    </row>
    <row r="30" spans="1:12" ht="15">
      <c r="A30" s="185">
        <f t="shared" si="0"/>
        <v>25</v>
      </c>
      <c r="B30" s="180" t="s">
        <v>95</v>
      </c>
      <c r="C30" s="180">
        <f t="shared" si="1"/>
        <v>34</v>
      </c>
      <c r="D30" s="189">
        <f t="shared" si="2"/>
        <v>0.0506706408345753</v>
      </c>
      <c r="E30" s="187">
        <v>17</v>
      </c>
      <c r="F30" s="183">
        <f t="shared" si="7"/>
        <v>0.0977011494252874</v>
      </c>
      <c r="G30" s="188"/>
      <c r="H30" s="183">
        <f t="shared" si="4"/>
        <v>0</v>
      </c>
      <c r="I30" s="188"/>
      <c r="J30" s="199">
        <f t="shared" si="6"/>
        <v>0</v>
      </c>
      <c r="K30" s="188">
        <v>17</v>
      </c>
      <c r="L30" s="198">
        <f t="shared" si="5"/>
        <v>0.0513595166163142</v>
      </c>
    </row>
    <row r="31" spans="1:12" ht="15">
      <c r="A31" s="185">
        <f t="shared" si="0"/>
        <v>26</v>
      </c>
      <c r="B31" s="180" t="s">
        <v>96</v>
      </c>
      <c r="C31" s="180">
        <f t="shared" si="1"/>
        <v>29</v>
      </c>
      <c r="D31" s="189">
        <f t="shared" si="2"/>
        <v>0.0432190760059613</v>
      </c>
      <c r="E31" s="187"/>
      <c r="F31" s="183">
        <f t="shared" si="3"/>
        <v>0</v>
      </c>
      <c r="G31" s="188"/>
      <c r="H31" s="183">
        <f t="shared" si="4"/>
        <v>0</v>
      </c>
      <c r="I31" s="188"/>
      <c r="J31" s="199">
        <f t="shared" si="6"/>
        <v>0</v>
      </c>
      <c r="K31" s="188">
        <v>29</v>
      </c>
      <c r="L31" s="198">
        <f t="shared" si="5"/>
        <v>0.0876132930513595</v>
      </c>
    </row>
    <row r="32" spans="1:12" ht="15">
      <c r="A32" s="185">
        <f t="shared" si="0"/>
        <v>27</v>
      </c>
      <c r="B32" s="180" t="s">
        <v>97</v>
      </c>
      <c r="C32" s="180">
        <f t="shared" si="1"/>
        <v>11</v>
      </c>
      <c r="D32" s="189">
        <f t="shared" si="2"/>
        <v>0.0163934426229508</v>
      </c>
      <c r="E32" s="187"/>
      <c r="F32" s="183">
        <f t="shared" si="3"/>
        <v>0</v>
      </c>
      <c r="G32" s="188"/>
      <c r="H32" s="183">
        <f t="shared" si="4"/>
        <v>0</v>
      </c>
      <c r="I32" s="188"/>
      <c r="J32" s="199">
        <f t="shared" si="6"/>
        <v>0</v>
      </c>
      <c r="K32" s="188">
        <v>11</v>
      </c>
      <c r="L32" s="198">
        <f t="shared" si="5"/>
        <v>0.0332326283987915</v>
      </c>
    </row>
    <row r="33" spans="1:12" ht="15">
      <c r="A33" s="185">
        <f t="shared" si="0"/>
        <v>28</v>
      </c>
      <c r="B33" s="180" t="s">
        <v>98</v>
      </c>
      <c r="C33" s="180">
        <f t="shared" si="1"/>
        <v>48</v>
      </c>
      <c r="D33" s="189">
        <f t="shared" si="2"/>
        <v>0.0715350223546945</v>
      </c>
      <c r="E33" s="187">
        <v>33</v>
      </c>
      <c r="F33" s="183">
        <f>E33/E$6</f>
        <v>0.189655172413793</v>
      </c>
      <c r="G33" s="188">
        <v>3</v>
      </c>
      <c r="H33" s="183">
        <f t="shared" si="4"/>
        <v>0.0182926829268293</v>
      </c>
      <c r="I33" s="188"/>
      <c r="J33" s="199">
        <f t="shared" si="6"/>
        <v>0</v>
      </c>
      <c r="K33" s="188">
        <v>12</v>
      </c>
      <c r="L33" s="198">
        <f t="shared" si="5"/>
        <v>0.0362537764350453</v>
      </c>
    </row>
    <row r="34" spans="1:12" ht="15">
      <c r="A34" s="185">
        <f t="shared" si="0"/>
        <v>29</v>
      </c>
      <c r="B34" s="180" t="s">
        <v>99</v>
      </c>
      <c r="C34" s="180">
        <f t="shared" si="1"/>
        <v>0</v>
      </c>
      <c r="D34" s="189">
        <f t="shared" si="2"/>
        <v>0</v>
      </c>
      <c r="E34" s="187"/>
      <c r="F34" s="183"/>
      <c r="G34" s="188"/>
      <c r="H34" s="183">
        <f t="shared" si="4"/>
        <v>0</v>
      </c>
      <c r="I34" s="188"/>
      <c r="J34" s="199">
        <f t="shared" si="6"/>
        <v>0</v>
      </c>
      <c r="K34" s="188"/>
      <c r="L34" s="198">
        <f t="shared" si="5"/>
        <v>0</v>
      </c>
    </row>
    <row r="35" spans="1:12" ht="15">
      <c r="A35" s="185">
        <f t="shared" si="0"/>
        <v>30</v>
      </c>
      <c r="B35" s="180" t="s">
        <v>100</v>
      </c>
      <c r="C35" s="180">
        <f t="shared" si="1"/>
        <v>82</v>
      </c>
      <c r="D35" s="189">
        <f t="shared" si="2"/>
        <v>0.12220566318927</v>
      </c>
      <c r="E35" s="187">
        <v>20</v>
      </c>
      <c r="F35" s="183">
        <f>E35/E$6</f>
        <v>0.114942528735632</v>
      </c>
      <c r="G35" s="188">
        <v>30</v>
      </c>
      <c r="H35" s="183">
        <f t="shared" si="4"/>
        <v>0.182926829268293</v>
      </c>
      <c r="I35" s="188"/>
      <c r="J35" s="199">
        <f t="shared" si="6"/>
        <v>0</v>
      </c>
      <c r="K35" s="188">
        <v>32</v>
      </c>
      <c r="L35" s="198">
        <f t="shared" si="5"/>
        <v>0.0966767371601208</v>
      </c>
    </row>
    <row r="36" spans="1:12" ht="15">
      <c r="A36" s="185">
        <f t="shared" si="0"/>
        <v>31</v>
      </c>
      <c r="B36" s="180" t="s">
        <v>101</v>
      </c>
      <c r="C36" s="180">
        <f t="shared" si="1"/>
        <v>16</v>
      </c>
      <c r="D36" s="189">
        <f t="shared" si="2"/>
        <v>0.0238450074515648</v>
      </c>
      <c r="E36" s="187">
        <v>7</v>
      </c>
      <c r="F36" s="183">
        <f>E36/E$6</f>
        <v>0.0402298850574713</v>
      </c>
      <c r="G36" s="188">
        <v>9</v>
      </c>
      <c r="H36" s="183">
        <f t="shared" si="4"/>
        <v>0.0548780487804878</v>
      </c>
      <c r="I36" s="188"/>
      <c r="J36" s="199">
        <f t="shared" si="6"/>
        <v>0</v>
      </c>
      <c r="K36" s="188"/>
      <c r="L36" s="198">
        <f t="shared" si="5"/>
        <v>0</v>
      </c>
    </row>
    <row r="37" spans="1:12" ht="15.75" thickBot="1">
      <c r="A37" s="190">
        <f t="shared" si="0"/>
        <v>32</v>
      </c>
      <c r="B37" s="191" t="s">
        <v>102</v>
      </c>
      <c r="C37" s="191">
        <f t="shared" si="1"/>
        <v>62</v>
      </c>
      <c r="D37" s="231">
        <f t="shared" si="2"/>
        <v>0.0923994038748137</v>
      </c>
      <c r="E37" s="192">
        <v>35</v>
      </c>
      <c r="F37" s="193">
        <f>E37/E$6</f>
        <v>0.201149425287356</v>
      </c>
      <c r="G37" s="194">
        <v>4</v>
      </c>
      <c r="H37" s="193">
        <f t="shared" si="4"/>
        <v>0.024390243902439</v>
      </c>
      <c r="I37" s="194"/>
      <c r="J37" s="200">
        <f t="shared" si="6"/>
        <v>0</v>
      </c>
      <c r="K37" s="194">
        <v>23</v>
      </c>
      <c r="L37" s="232">
        <f t="shared" si="5"/>
        <v>0.0694864048338369</v>
      </c>
    </row>
  </sheetData>
  <sheetProtection/>
  <mergeCells count="10">
    <mergeCell ref="A2:L2"/>
    <mergeCell ref="E3:L3"/>
    <mergeCell ref="E4:F4"/>
    <mergeCell ref="G4:H4"/>
    <mergeCell ref="I4:J4"/>
    <mergeCell ref="K4:L4"/>
    <mergeCell ref="A3:A5"/>
    <mergeCell ref="B3:B5"/>
    <mergeCell ref="C3:C5"/>
    <mergeCell ref="D3:D5"/>
  </mergeCells>
  <printOptions/>
  <pageMargins left="0.75" right="0.75" top="1" bottom="1" header="0.509027777777778" footer="0.50902777777777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75390625" style="94" customWidth="1"/>
    <col min="2" max="2" width="8.125" style="94" customWidth="1"/>
    <col min="3" max="3" width="7.125" style="1" customWidth="1"/>
    <col min="4" max="4" width="7.75390625" style="1" customWidth="1"/>
    <col min="5" max="5" width="5.50390625" style="1" customWidth="1"/>
    <col min="6" max="6" width="7.75390625" style="1" customWidth="1"/>
    <col min="7" max="7" width="5.625" style="1" customWidth="1"/>
    <col min="8" max="8" width="8.00390625" style="1" customWidth="1"/>
    <col min="9" max="9" width="5.125" style="1" customWidth="1"/>
    <col min="10" max="10" width="7.75390625" style="1" customWidth="1"/>
    <col min="11" max="11" width="5.50390625" style="1" customWidth="1"/>
    <col min="12" max="12" width="7.125" style="1" customWidth="1"/>
    <col min="13" max="16384" width="9.00390625" style="1" customWidth="1"/>
  </cols>
  <sheetData>
    <row r="1" spans="1:2" ht="20.25">
      <c r="A1" s="235" t="s">
        <v>278</v>
      </c>
      <c r="B1" s="1"/>
    </row>
    <row r="2" spans="1:12" ht="30" customHeight="1">
      <c r="A2" s="284" t="s">
        <v>103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21" customHeight="1">
      <c r="A3" s="292" t="s">
        <v>104</v>
      </c>
      <c r="B3" s="275" t="s">
        <v>105</v>
      </c>
      <c r="C3" s="278" t="s">
        <v>106</v>
      </c>
      <c r="D3" s="279" t="s">
        <v>107</v>
      </c>
      <c r="E3" s="285" t="s">
        <v>108</v>
      </c>
      <c r="F3" s="286"/>
      <c r="G3" s="287"/>
      <c r="H3" s="287"/>
      <c r="I3" s="287"/>
      <c r="J3" s="287"/>
      <c r="K3" s="287"/>
      <c r="L3" s="288"/>
    </row>
    <row r="4" spans="1:12" ht="29.25" customHeight="1">
      <c r="A4" s="282"/>
      <c r="B4" s="276"/>
      <c r="C4" s="276"/>
      <c r="D4" s="280"/>
      <c r="E4" s="289" t="s">
        <v>109</v>
      </c>
      <c r="F4" s="290"/>
      <c r="G4" s="290" t="s">
        <v>110</v>
      </c>
      <c r="H4" s="290"/>
      <c r="I4" s="290" t="s">
        <v>111</v>
      </c>
      <c r="J4" s="290"/>
      <c r="K4" s="290" t="s">
        <v>112</v>
      </c>
      <c r="L4" s="291"/>
    </row>
    <row r="5" spans="1:12" ht="50.25" customHeight="1">
      <c r="A5" s="283"/>
      <c r="B5" s="277"/>
      <c r="C5" s="276"/>
      <c r="D5" s="280"/>
      <c r="E5" s="95" t="s">
        <v>113</v>
      </c>
      <c r="F5" s="141" t="s">
        <v>114</v>
      </c>
      <c r="G5" s="3" t="s">
        <v>113</v>
      </c>
      <c r="H5" s="141" t="s">
        <v>114</v>
      </c>
      <c r="I5" s="3" t="s">
        <v>113</v>
      </c>
      <c r="J5" s="141" t="s">
        <v>114</v>
      </c>
      <c r="K5" s="3" t="s">
        <v>113</v>
      </c>
      <c r="L5" s="159" t="s">
        <v>114</v>
      </c>
    </row>
    <row r="6" spans="1:12" ht="18" customHeight="1">
      <c r="A6" s="281"/>
      <c r="B6" s="142" t="s">
        <v>115</v>
      </c>
      <c r="C6" s="104">
        <f>C7+C8</f>
        <v>3951</v>
      </c>
      <c r="D6" s="143">
        <v>1</v>
      </c>
      <c r="E6" s="144">
        <v>72</v>
      </c>
      <c r="F6" s="145">
        <f>E6/$C6</f>
        <v>0.0182232346241458</v>
      </c>
      <c r="G6" s="146">
        <v>4</v>
      </c>
      <c r="H6" s="145">
        <f>G6/$C6</f>
        <v>0.00101240192356365</v>
      </c>
      <c r="I6" s="10">
        <f>I7+I8</f>
        <v>54</v>
      </c>
      <c r="J6" s="145">
        <f>I6/$C6</f>
        <v>0.0136674259681093</v>
      </c>
      <c r="K6" s="10">
        <f>K7+K8</f>
        <v>3821</v>
      </c>
      <c r="L6" s="160">
        <f>K6/$C6</f>
        <v>0.967096937484181</v>
      </c>
    </row>
    <row r="7" spans="1:12" ht="21" customHeight="1">
      <c r="A7" s="282"/>
      <c r="B7" s="147" t="s">
        <v>116</v>
      </c>
      <c r="C7" s="104">
        <v>486</v>
      </c>
      <c r="D7" s="148">
        <f>C7/C$6</f>
        <v>0.123006833712984</v>
      </c>
      <c r="E7" s="144">
        <v>72</v>
      </c>
      <c r="F7" s="149">
        <f>E7/E$6</f>
        <v>1</v>
      </c>
      <c r="G7" s="146"/>
      <c r="H7" s="108"/>
      <c r="I7" s="10">
        <v>18</v>
      </c>
      <c r="J7" s="108">
        <f>I7/I$6</f>
        <v>0.333333333333333</v>
      </c>
      <c r="K7" s="13">
        <v>396</v>
      </c>
      <c r="L7" s="114">
        <f aca="true" t="shared" si="0" ref="L7:L12">K7/K$6</f>
        <v>0.103637791154148</v>
      </c>
    </row>
    <row r="8" spans="1:12" ht="15">
      <c r="A8" s="283"/>
      <c r="B8" s="150" t="s">
        <v>117</v>
      </c>
      <c r="C8" s="104">
        <v>3465</v>
      </c>
      <c r="D8" s="148">
        <f>C8/C$6</f>
        <v>0.876993166287016</v>
      </c>
      <c r="E8" s="151"/>
      <c r="F8" s="152"/>
      <c r="G8" s="146">
        <v>4</v>
      </c>
      <c r="H8" s="108">
        <f>G8/G$6</f>
        <v>1</v>
      </c>
      <c r="I8" s="146">
        <v>36</v>
      </c>
      <c r="J8" s="108">
        <f>I8/I$6</f>
        <v>0.666666666666667</v>
      </c>
      <c r="K8" s="13">
        <v>3425</v>
      </c>
      <c r="L8" s="114">
        <f>K8/K$6</f>
        <v>0.896362208845852</v>
      </c>
    </row>
    <row r="9" spans="1:12" ht="15">
      <c r="A9" s="273">
        <f>A6+1</f>
        <v>1</v>
      </c>
      <c r="B9" s="153" t="s">
        <v>118</v>
      </c>
      <c r="C9" s="104">
        <v>1</v>
      </c>
      <c r="D9" s="154">
        <f>C9/C$6</f>
        <v>0.000253100480890914</v>
      </c>
      <c r="E9" s="151"/>
      <c r="F9" s="152"/>
      <c r="G9" s="146"/>
      <c r="H9" s="155"/>
      <c r="I9" s="146"/>
      <c r="J9" s="157"/>
      <c r="K9" s="13">
        <v>1</v>
      </c>
      <c r="L9" s="161">
        <f t="shared" si="0"/>
        <v>0.000261711593823606</v>
      </c>
    </row>
    <row r="10" spans="1:12" ht="15">
      <c r="A10" s="273"/>
      <c r="B10" s="150" t="s">
        <v>116</v>
      </c>
      <c r="C10" s="104">
        <v>1</v>
      </c>
      <c r="D10" s="148"/>
      <c r="E10" s="151"/>
      <c r="F10" s="152"/>
      <c r="G10" s="146"/>
      <c r="H10" s="155"/>
      <c r="I10" s="146"/>
      <c r="J10" s="157"/>
      <c r="K10" s="13">
        <v>1</v>
      </c>
      <c r="L10" s="162"/>
    </row>
    <row r="11" spans="1:12" ht="15">
      <c r="A11" s="273"/>
      <c r="B11" s="150" t="s">
        <v>117</v>
      </c>
      <c r="C11" s="104">
        <v>0</v>
      </c>
      <c r="D11" s="148"/>
      <c r="E11" s="151"/>
      <c r="F11" s="152"/>
      <c r="G11" s="146"/>
      <c r="H11" s="155"/>
      <c r="I11" s="146"/>
      <c r="J11" s="157"/>
      <c r="K11" s="13"/>
      <c r="L11" s="162"/>
    </row>
    <row r="12" spans="1:12" ht="15">
      <c r="A12" s="273">
        <f>A9+1</f>
        <v>2</v>
      </c>
      <c r="B12" s="153" t="s">
        <v>119</v>
      </c>
      <c r="C12" s="104">
        <v>6</v>
      </c>
      <c r="D12" s="148">
        <f>C12/C$6</f>
        <v>0.00151860288534548</v>
      </c>
      <c r="E12" s="151"/>
      <c r="F12" s="152"/>
      <c r="G12" s="146"/>
      <c r="H12" s="155"/>
      <c r="I12" s="146"/>
      <c r="J12" s="157"/>
      <c r="K12" s="13">
        <v>6</v>
      </c>
      <c r="L12" s="114">
        <f t="shared" si="0"/>
        <v>0.00157026956294164</v>
      </c>
    </row>
    <row r="13" spans="1:12" ht="15">
      <c r="A13" s="273"/>
      <c r="B13" s="150" t="s">
        <v>116</v>
      </c>
      <c r="C13" s="104">
        <v>6</v>
      </c>
      <c r="D13" s="156"/>
      <c r="E13" s="151"/>
      <c r="F13" s="152"/>
      <c r="G13" s="146"/>
      <c r="H13" s="155"/>
      <c r="I13" s="146"/>
      <c r="J13" s="157"/>
      <c r="K13" s="146">
        <v>6</v>
      </c>
      <c r="L13" s="162"/>
    </row>
    <row r="14" spans="1:12" ht="15">
      <c r="A14" s="273"/>
      <c r="B14" s="150" t="s">
        <v>120</v>
      </c>
      <c r="C14" s="104">
        <v>0</v>
      </c>
      <c r="D14" s="156"/>
      <c r="E14" s="151"/>
      <c r="F14" s="152"/>
      <c r="G14" s="146"/>
      <c r="H14" s="155"/>
      <c r="I14" s="146"/>
      <c r="J14" s="157"/>
      <c r="K14" s="146"/>
      <c r="L14" s="162"/>
    </row>
    <row r="15" spans="1:12" ht="15">
      <c r="A15" s="273">
        <f>A12+1</f>
        <v>3</v>
      </c>
      <c r="B15" s="153" t="s">
        <v>121</v>
      </c>
      <c r="C15" s="104">
        <v>81</v>
      </c>
      <c r="D15" s="148">
        <f>C15/C$6</f>
        <v>0.020501138952164</v>
      </c>
      <c r="E15" s="151"/>
      <c r="F15" s="152"/>
      <c r="G15" s="146"/>
      <c r="H15" s="108"/>
      <c r="I15" s="146">
        <v>5</v>
      </c>
      <c r="J15" s="108">
        <f>I15/I$6</f>
        <v>0.0925925925925926</v>
      </c>
      <c r="K15" s="146">
        <v>76</v>
      </c>
      <c r="L15" s="114">
        <f>K15/K$6</f>
        <v>0.0198900811305941</v>
      </c>
    </row>
    <row r="16" spans="1:12" ht="15">
      <c r="A16" s="273"/>
      <c r="B16" s="150" t="s">
        <v>116</v>
      </c>
      <c r="C16" s="104">
        <v>43</v>
      </c>
      <c r="D16" s="156"/>
      <c r="E16" s="151"/>
      <c r="F16" s="152"/>
      <c r="G16" s="146"/>
      <c r="H16" s="157"/>
      <c r="I16" s="146">
        <v>1</v>
      </c>
      <c r="J16" s="157"/>
      <c r="K16" s="146">
        <v>42</v>
      </c>
      <c r="L16" s="162"/>
    </row>
    <row r="17" spans="1:12" ht="15">
      <c r="A17" s="273"/>
      <c r="B17" s="150" t="s">
        <v>117</v>
      </c>
      <c r="C17" s="104">
        <v>38</v>
      </c>
      <c r="D17" s="156"/>
      <c r="E17" s="151"/>
      <c r="F17" s="152"/>
      <c r="G17" s="146"/>
      <c r="H17" s="157"/>
      <c r="I17" s="146">
        <v>4</v>
      </c>
      <c r="J17" s="157"/>
      <c r="K17" s="146">
        <v>34</v>
      </c>
      <c r="L17" s="162"/>
    </row>
    <row r="18" spans="1:12" ht="15">
      <c r="A18" s="273">
        <f>A15+1</f>
        <v>4</v>
      </c>
      <c r="B18" s="153" t="s">
        <v>122</v>
      </c>
      <c r="C18" s="104">
        <v>103</v>
      </c>
      <c r="D18" s="148">
        <f>C18/C$6</f>
        <v>0.0260693495317641</v>
      </c>
      <c r="E18" s="151">
        <v>19</v>
      </c>
      <c r="F18" s="145">
        <f>E18/E$6</f>
        <v>0.263888888888889</v>
      </c>
      <c r="G18" s="146"/>
      <c r="H18" s="157"/>
      <c r="I18" s="146"/>
      <c r="J18" s="157"/>
      <c r="K18" s="146">
        <v>84</v>
      </c>
      <c r="L18" s="114">
        <f>K18/K$6</f>
        <v>0.0219837738811829</v>
      </c>
    </row>
    <row r="19" spans="1:12" ht="15">
      <c r="A19" s="273"/>
      <c r="B19" s="150" t="s">
        <v>116</v>
      </c>
      <c r="C19" s="104">
        <v>25</v>
      </c>
      <c r="D19" s="156"/>
      <c r="E19" s="151">
        <v>19</v>
      </c>
      <c r="F19" s="145"/>
      <c r="G19" s="146"/>
      <c r="H19" s="157"/>
      <c r="I19" s="146"/>
      <c r="J19" s="157"/>
      <c r="K19" s="146">
        <v>6</v>
      </c>
      <c r="L19" s="162"/>
    </row>
    <row r="20" spans="1:12" ht="15">
      <c r="A20" s="273"/>
      <c r="B20" s="150" t="s">
        <v>117</v>
      </c>
      <c r="C20" s="104">
        <v>78</v>
      </c>
      <c r="D20" s="156"/>
      <c r="E20" s="151"/>
      <c r="F20" s="152"/>
      <c r="G20" s="146"/>
      <c r="H20" s="157"/>
      <c r="I20" s="146"/>
      <c r="J20" s="157"/>
      <c r="K20" s="146">
        <v>78</v>
      </c>
      <c r="L20" s="162"/>
    </row>
    <row r="21" spans="1:12" ht="15">
      <c r="A21" s="273">
        <f>A18+1</f>
        <v>5</v>
      </c>
      <c r="B21" s="153" t="s">
        <v>123</v>
      </c>
      <c r="C21" s="104">
        <v>139</v>
      </c>
      <c r="D21" s="148">
        <f>C21/C$6</f>
        <v>0.035180966843837</v>
      </c>
      <c r="E21" s="151">
        <v>5</v>
      </c>
      <c r="F21" s="145">
        <f>E21/E$6</f>
        <v>0.0694444444444444</v>
      </c>
      <c r="G21" s="146"/>
      <c r="H21" s="108"/>
      <c r="I21" s="146">
        <v>3</v>
      </c>
      <c r="J21" s="108">
        <f>I21/I$6</f>
        <v>0.0555555555555556</v>
      </c>
      <c r="K21" s="146">
        <v>131</v>
      </c>
      <c r="L21" s="114">
        <f>K21/K$6</f>
        <v>0.0342842187908924</v>
      </c>
    </row>
    <row r="22" spans="1:12" ht="15">
      <c r="A22" s="273"/>
      <c r="B22" s="150" t="s">
        <v>116</v>
      </c>
      <c r="C22" s="104">
        <v>23</v>
      </c>
      <c r="D22" s="156"/>
      <c r="E22" s="151">
        <v>5</v>
      </c>
      <c r="F22" s="108"/>
      <c r="G22" s="146"/>
      <c r="H22" s="157"/>
      <c r="I22" s="146">
        <v>2</v>
      </c>
      <c r="J22" s="157"/>
      <c r="K22" s="146">
        <v>16</v>
      </c>
      <c r="L22" s="162"/>
    </row>
    <row r="23" spans="1:12" ht="15">
      <c r="A23" s="273"/>
      <c r="B23" s="150" t="s">
        <v>117</v>
      </c>
      <c r="C23" s="104">
        <v>116</v>
      </c>
      <c r="D23" s="156"/>
      <c r="E23" s="151"/>
      <c r="F23" s="152"/>
      <c r="G23" s="146"/>
      <c r="H23" s="157"/>
      <c r="I23" s="146">
        <v>1</v>
      </c>
      <c r="J23" s="157"/>
      <c r="K23" s="146">
        <v>115</v>
      </c>
      <c r="L23" s="162"/>
    </row>
    <row r="24" spans="1:12" ht="15">
      <c r="A24" s="273">
        <f>A21+1</f>
        <v>6</v>
      </c>
      <c r="B24" s="153" t="s">
        <v>124</v>
      </c>
      <c r="C24" s="104">
        <v>33</v>
      </c>
      <c r="D24" s="148">
        <f>C24/C$6</f>
        <v>0.00835231586940015</v>
      </c>
      <c r="E24" s="151"/>
      <c r="F24" s="152"/>
      <c r="G24" s="146">
        <v>1</v>
      </c>
      <c r="H24" s="108">
        <f>G24/G$6</f>
        <v>0.25</v>
      </c>
      <c r="I24" s="146">
        <v>2</v>
      </c>
      <c r="J24" s="108">
        <f>I24/I$6</f>
        <v>0.037037037037037</v>
      </c>
      <c r="K24" s="146">
        <v>30</v>
      </c>
      <c r="L24" s="114">
        <f>K24/K$6</f>
        <v>0.00785134781470819</v>
      </c>
    </row>
    <row r="25" spans="1:12" ht="15">
      <c r="A25" s="273"/>
      <c r="B25" s="150" t="s">
        <v>116</v>
      </c>
      <c r="C25" s="104">
        <v>9</v>
      </c>
      <c r="D25" s="156"/>
      <c r="E25" s="151"/>
      <c r="F25" s="152"/>
      <c r="G25" s="146"/>
      <c r="H25" s="108"/>
      <c r="I25" s="146"/>
      <c r="J25" s="157"/>
      <c r="K25" s="146">
        <v>9</v>
      </c>
      <c r="L25" s="162"/>
    </row>
    <row r="26" spans="1:12" ht="15">
      <c r="A26" s="273"/>
      <c r="B26" s="150" t="s">
        <v>117</v>
      </c>
      <c r="C26" s="104">
        <v>24</v>
      </c>
      <c r="D26" s="156"/>
      <c r="E26" s="151"/>
      <c r="F26" s="152"/>
      <c r="G26" s="146">
        <v>1</v>
      </c>
      <c r="H26" s="108"/>
      <c r="I26" s="146">
        <v>2</v>
      </c>
      <c r="J26" s="157"/>
      <c r="K26" s="146">
        <v>21</v>
      </c>
      <c r="L26" s="162"/>
    </row>
    <row r="27" spans="1:12" ht="15">
      <c r="A27" s="273">
        <f>A24+1</f>
        <v>7</v>
      </c>
      <c r="B27" s="153" t="s">
        <v>125</v>
      </c>
      <c r="C27" s="104">
        <v>80</v>
      </c>
      <c r="D27" s="148">
        <f>C27/C$6</f>
        <v>0.0202480384712731</v>
      </c>
      <c r="E27" s="151">
        <v>1</v>
      </c>
      <c r="F27" s="145">
        <f>E27/E$6</f>
        <v>0.0138888888888889</v>
      </c>
      <c r="G27" s="146"/>
      <c r="H27" s="108"/>
      <c r="I27" s="146"/>
      <c r="J27" s="157"/>
      <c r="K27" s="146">
        <v>79</v>
      </c>
      <c r="L27" s="114">
        <f>K27/K$6</f>
        <v>0.0206752159120649</v>
      </c>
    </row>
    <row r="28" spans="1:12" ht="15">
      <c r="A28" s="273"/>
      <c r="B28" s="150" t="s">
        <v>116</v>
      </c>
      <c r="C28" s="104">
        <v>11</v>
      </c>
      <c r="D28" s="156"/>
      <c r="E28" s="151">
        <v>1</v>
      </c>
      <c r="F28" s="108"/>
      <c r="G28" s="146"/>
      <c r="H28" s="108"/>
      <c r="I28" s="146"/>
      <c r="J28" s="157"/>
      <c r="K28" s="146">
        <v>10</v>
      </c>
      <c r="L28" s="162"/>
    </row>
    <row r="29" spans="1:12" ht="15">
      <c r="A29" s="273"/>
      <c r="B29" s="150" t="s">
        <v>117</v>
      </c>
      <c r="C29" s="104">
        <v>69</v>
      </c>
      <c r="D29" s="156"/>
      <c r="E29" s="151"/>
      <c r="F29" s="152"/>
      <c r="G29" s="146"/>
      <c r="H29" s="108"/>
      <c r="I29" s="146"/>
      <c r="J29" s="157"/>
      <c r="K29" s="146">
        <v>69</v>
      </c>
      <c r="L29" s="162"/>
    </row>
    <row r="30" spans="1:12" ht="15">
      <c r="A30" s="273">
        <f>A27+1</f>
        <v>8</v>
      </c>
      <c r="B30" s="153" t="s">
        <v>126</v>
      </c>
      <c r="C30" s="104">
        <v>161</v>
      </c>
      <c r="D30" s="148">
        <f>C30/C$6</f>
        <v>0.0407491774234371</v>
      </c>
      <c r="E30" s="151">
        <v>1</v>
      </c>
      <c r="F30" s="145">
        <f>E30/E$6</f>
        <v>0.0138888888888889</v>
      </c>
      <c r="G30" s="146"/>
      <c r="H30" s="108"/>
      <c r="I30" s="146"/>
      <c r="J30" s="157"/>
      <c r="K30" s="146">
        <v>160</v>
      </c>
      <c r="L30" s="114">
        <f>K30/K$6</f>
        <v>0.041873855011777</v>
      </c>
    </row>
    <row r="31" spans="1:12" ht="15">
      <c r="A31" s="273"/>
      <c r="B31" s="150" t="s">
        <v>116</v>
      </c>
      <c r="C31" s="104">
        <v>6</v>
      </c>
      <c r="D31" s="156"/>
      <c r="E31" s="151">
        <v>1</v>
      </c>
      <c r="F31" s="108"/>
      <c r="G31" s="146"/>
      <c r="H31" s="108"/>
      <c r="I31" s="146"/>
      <c r="J31" s="157"/>
      <c r="K31" s="146">
        <v>5</v>
      </c>
      <c r="L31" s="162"/>
    </row>
    <row r="32" spans="1:12" ht="15">
      <c r="A32" s="273"/>
      <c r="B32" s="150" t="s">
        <v>117</v>
      </c>
      <c r="C32" s="104">
        <v>155</v>
      </c>
      <c r="D32" s="156"/>
      <c r="E32" s="151"/>
      <c r="F32" s="152"/>
      <c r="G32" s="146"/>
      <c r="H32" s="108"/>
      <c r="I32" s="146"/>
      <c r="J32" s="157"/>
      <c r="K32" s="146">
        <v>155</v>
      </c>
      <c r="L32" s="162"/>
    </row>
    <row r="33" spans="1:12" ht="15">
      <c r="A33" s="273">
        <f>A30+1</f>
        <v>9</v>
      </c>
      <c r="B33" s="153" t="s">
        <v>127</v>
      </c>
      <c r="C33" s="104">
        <v>0</v>
      </c>
      <c r="D33" s="158"/>
      <c r="E33" s="151"/>
      <c r="F33" s="152"/>
      <c r="G33" s="146"/>
      <c r="H33" s="108"/>
      <c r="I33" s="146"/>
      <c r="J33" s="157"/>
      <c r="K33" s="146"/>
      <c r="L33" s="162"/>
    </row>
    <row r="34" spans="1:12" ht="15">
      <c r="A34" s="273"/>
      <c r="B34" s="150" t="s">
        <v>116</v>
      </c>
      <c r="C34" s="104">
        <v>0</v>
      </c>
      <c r="D34" s="156"/>
      <c r="E34" s="151"/>
      <c r="F34" s="152"/>
      <c r="G34" s="146"/>
      <c r="H34" s="108"/>
      <c r="I34" s="146"/>
      <c r="J34" s="157"/>
      <c r="K34" s="146"/>
      <c r="L34" s="162"/>
    </row>
    <row r="35" spans="1:12" ht="15">
      <c r="A35" s="273"/>
      <c r="B35" s="150" t="s">
        <v>117</v>
      </c>
      <c r="C35" s="104">
        <v>0</v>
      </c>
      <c r="D35" s="156"/>
      <c r="E35" s="151"/>
      <c r="F35" s="152"/>
      <c r="G35" s="146"/>
      <c r="H35" s="108"/>
      <c r="I35" s="146"/>
      <c r="J35" s="157"/>
      <c r="K35" s="146"/>
      <c r="L35" s="162"/>
    </row>
    <row r="36" spans="1:12" ht="15">
      <c r="A36" s="273">
        <f>A33+1</f>
        <v>10</v>
      </c>
      <c r="B36" s="153" t="s">
        <v>128</v>
      </c>
      <c r="C36" s="104">
        <v>44</v>
      </c>
      <c r="D36" s="148">
        <f>C36/C$6</f>
        <v>0.0111364211592002</v>
      </c>
      <c r="E36" s="151"/>
      <c r="F36" s="152"/>
      <c r="G36" s="146"/>
      <c r="H36" s="108"/>
      <c r="I36" s="146"/>
      <c r="J36" s="157"/>
      <c r="K36" s="146">
        <v>44</v>
      </c>
      <c r="L36" s="114">
        <f>K36/K$6</f>
        <v>0.0115153101282387</v>
      </c>
    </row>
    <row r="37" spans="1:12" ht="15">
      <c r="A37" s="273"/>
      <c r="B37" s="150" t="s">
        <v>116</v>
      </c>
      <c r="C37" s="104">
        <v>3</v>
      </c>
      <c r="D37" s="156"/>
      <c r="E37" s="151"/>
      <c r="F37" s="152"/>
      <c r="G37" s="146"/>
      <c r="H37" s="108"/>
      <c r="I37" s="146"/>
      <c r="J37" s="157"/>
      <c r="K37" s="146">
        <v>3</v>
      </c>
      <c r="L37" s="162"/>
    </row>
    <row r="38" spans="1:12" ht="15">
      <c r="A38" s="273"/>
      <c r="B38" s="150" t="s">
        <v>117</v>
      </c>
      <c r="C38" s="104">
        <v>41</v>
      </c>
      <c r="D38" s="156"/>
      <c r="E38" s="151"/>
      <c r="F38" s="152"/>
      <c r="G38" s="146"/>
      <c r="H38" s="108"/>
      <c r="I38" s="146"/>
      <c r="J38" s="157"/>
      <c r="K38" s="146">
        <v>41</v>
      </c>
      <c r="L38" s="162"/>
    </row>
    <row r="39" spans="1:12" ht="15">
      <c r="A39" s="273">
        <f>A36+1</f>
        <v>11</v>
      </c>
      <c r="B39" s="153" t="s">
        <v>129</v>
      </c>
      <c r="C39" s="104">
        <v>101</v>
      </c>
      <c r="D39" s="148">
        <f>C39/C$6</f>
        <v>0.0255631485699823</v>
      </c>
      <c r="E39" s="151"/>
      <c r="F39" s="152"/>
      <c r="G39" s="146"/>
      <c r="H39" s="108"/>
      <c r="I39" s="146"/>
      <c r="J39" s="157"/>
      <c r="K39" s="146">
        <v>101</v>
      </c>
      <c r="L39" s="114">
        <f>K39/K$6</f>
        <v>0.0264328709761842</v>
      </c>
    </row>
    <row r="40" spans="1:12" ht="15">
      <c r="A40" s="273"/>
      <c r="B40" s="150" t="s">
        <v>116</v>
      </c>
      <c r="C40" s="104">
        <v>3</v>
      </c>
      <c r="D40" s="156"/>
      <c r="E40" s="151"/>
      <c r="F40" s="152"/>
      <c r="G40" s="146"/>
      <c r="H40" s="108"/>
      <c r="I40" s="146"/>
      <c r="J40" s="157"/>
      <c r="K40" s="146">
        <v>3</v>
      </c>
      <c r="L40" s="162"/>
    </row>
    <row r="41" spans="1:12" ht="15">
      <c r="A41" s="273"/>
      <c r="B41" s="150" t="s">
        <v>117</v>
      </c>
      <c r="C41" s="104">
        <v>98</v>
      </c>
      <c r="D41" s="156"/>
      <c r="E41" s="106"/>
      <c r="F41" s="152"/>
      <c r="G41" s="146"/>
      <c r="H41" s="108"/>
      <c r="I41" s="104"/>
      <c r="J41" s="157"/>
      <c r="K41" s="146">
        <v>98</v>
      </c>
      <c r="L41" s="162"/>
    </row>
    <row r="42" spans="1:12" ht="15">
      <c r="A42" s="273">
        <f>A39+1</f>
        <v>12</v>
      </c>
      <c r="B42" s="153" t="s">
        <v>130</v>
      </c>
      <c r="C42" s="104">
        <v>52</v>
      </c>
      <c r="D42" s="148">
        <f>C42/C$6</f>
        <v>0.0131612250063275</v>
      </c>
      <c r="E42" s="106"/>
      <c r="F42" s="145"/>
      <c r="G42" s="146"/>
      <c r="H42" s="108"/>
      <c r="I42" s="104"/>
      <c r="J42" s="157"/>
      <c r="K42" s="146">
        <v>52</v>
      </c>
      <c r="L42" s="114">
        <f>K42/K$6</f>
        <v>0.0136090028788275</v>
      </c>
    </row>
    <row r="43" spans="1:12" ht="15">
      <c r="A43" s="273"/>
      <c r="B43" s="150" t="s">
        <v>116</v>
      </c>
      <c r="C43" s="104">
        <v>7</v>
      </c>
      <c r="D43" s="156"/>
      <c r="E43" s="106"/>
      <c r="F43" s="108"/>
      <c r="G43" s="146"/>
      <c r="H43" s="108"/>
      <c r="I43" s="104"/>
      <c r="J43" s="157"/>
      <c r="K43" s="146">
        <v>7</v>
      </c>
      <c r="L43" s="162"/>
    </row>
    <row r="44" spans="1:12" ht="15">
      <c r="A44" s="273"/>
      <c r="B44" s="150" t="s">
        <v>117</v>
      </c>
      <c r="C44" s="104">
        <v>45</v>
      </c>
      <c r="D44" s="156"/>
      <c r="E44" s="106"/>
      <c r="F44" s="152"/>
      <c r="G44" s="146"/>
      <c r="H44" s="108"/>
      <c r="I44" s="104"/>
      <c r="J44" s="157"/>
      <c r="K44" s="146">
        <v>45</v>
      </c>
      <c r="L44" s="162"/>
    </row>
    <row r="45" spans="1:12" ht="15">
      <c r="A45" s="273">
        <f>A42+1</f>
        <v>13</v>
      </c>
      <c r="B45" s="153" t="s">
        <v>131</v>
      </c>
      <c r="C45" s="104">
        <v>32</v>
      </c>
      <c r="D45" s="148">
        <f>C45/C$6</f>
        <v>0.00809921538850924</v>
      </c>
      <c r="E45" s="106"/>
      <c r="F45" s="152"/>
      <c r="G45" s="146"/>
      <c r="H45" s="108"/>
      <c r="I45" s="104"/>
      <c r="J45" s="157"/>
      <c r="K45" s="146">
        <v>32</v>
      </c>
      <c r="L45" s="114">
        <f>K45/K$6</f>
        <v>0.0083747710023554</v>
      </c>
    </row>
    <row r="46" spans="1:12" ht="15">
      <c r="A46" s="273"/>
      <c r="B46" s="150" t="s">
        <v>116</v>
      </c>
      <c r="C46" s="104">
        <v>6</v>
      </c>
      <c r="D46" s="156"/>
      <c r="E46" s="106"/>
      <c r="F46" s="152"/>
      <c r="G46" s="146"/>
      <c r="H46" s="108"/>
      <c r="I46" s="104"/>
      <c r="J46" s="157"/>
      <c r="K46" s="146">
        <v>6</v>
      </c>
      <c r="L46" s="162"/>
    </row>
    <row r="47" spans="1:12" ht="15">
      <c r="A47" s="273"/>
      <c r="B47" s="150" t="s">
        <v>117</v>
      </c>
      <c r="C47" s="104">
        <v>26</v>
      </c>
      <c r="D47" s="156"/>
      <c r="E47" s="106"/>
      <c r="F47" s="152"/>
      <c r="G47" s="146"/>
      <c r="H47" s="108"/>
      <c r="I47" s="104"/>
      <c r="J47" s="157"/>
      <c r="K47" s="146">
        <v>26</v>
      </c>
      <c r="L47" s="162"/>
    </row>
    <row r="48" spans="1:12" ht="15">
      <c r="A48" s="273">
        <f>A45+1</f>
        <v>14</v>
      </c>
      <c r="B48" s="153" t="s">
        <v>132</v>
      </c>
      <c r="C48" s="104">
        <v>148</v>
      </c>
      <c r="D48" s="148">
        <f>C48/C$6</f>
        <v>0.0374588711718552</v>
      </c>
      <c r="E48" s="106">
        <v>4</v>
      </c>
      <c r="F48" s="145">
        <f>E48/E$6</f>
        <v>0.0555555555555556</v>
      </c>
      <c r="G48" s="146">
        <v>1</v>
      </c>
      <c r="H48" s="108">
        <f>G48/G$6</f>
        <v>0.25</v>
      </c>
      <c r="I48" s="104">
        <v>6</v>
      </c>
      <c r="J48" s="108">
        <f>I48/I$6</f>
        <v>0.111111111111111</v>
      </c>
      <c r="K48" s="146">
        <v>137</v>
      </c>
      <c r="L48" s="114">
        <f>K48/K$6</f>
        <v>0.0358544883538341</v>
      </c>
    </row>
    <row r="49" spans="1:12" ht="15">
      <c r="A49" s="273"/>
      <c r="B49" s="150" t="s">
        <v>116</v>
      </c>
      <c r="C49" s="104">
        <v>8</v>
      </c>
      <c r="D49" s="156"/>
      <c r="E49" s="106">
        <v>4</v>
      </c>
      <c r="F49" s="108"/>
      <c r="G49" s="146"/>
      <c r="H49" s="108"/>
      <c r="I49" s="104"/>
      <c r="J49" s="157"/>
      <c r="K49" s="146">
        <v>4</v>
      </c>
      <c r="L49" s="162"/>
    </row>
    <row r="50" spans="1:12" ht="15">
      <c r="A50" s="273"/>
      <c r="B50" s="150" t="s">
        <v>117</v>
      </c>
      <c r="C50" s="104">
        <v>140</v>
      </c>
      <c r="D50" s="156"/>
      <c r="E50" s="106"/>
      <c r="F50" s="152"/>
      <c r="G50" s="146">
        <v>1</v>
      </c>
      <c r="H50" s="108"/>
      <c r="I50" s="104">
        <v>6</v>
      </c>
      <c r="J50" s="157"/>
      <c r="K50" s="146">
        <v>133</v>
      </c>
      <c r="L50" s="162"/>
    </row>
    <row r="51" spans="1:12" ht="15">
      <c r="A51" s="273">
        <f>A48+1</f>
        <v>15</v>
      </c>
      <c r="B51" s="153" t="s">
        <v>133</v>
      </c>
      <c r="C51" s="104">
        <v>83</v>
      </c>
      <c r="D51" s="148">
        <f>C51/C$6</f>
        <v>0.0210073399139458</v>
      </c>
      <c r="E51" s="106">
        <v>1</v>
      </c>
      <c r="F51" s="152"/>
      <c r="G51" s="146"/>
      <c r="H51" s="157"/>
      <c r="I51" s="104">
        <v>4</v>
      </c>
      <c r="J51" s="108">
        <f>I51/I$6</f>
        <v>0.0740740740740741</v>
      </c>
      <c r="K51" s="146">
        <v>78</v>
      </c>
      <c r="L51" s="114">
        <f>K51/K$6</f>
        <v>0.0204135043182413</v>
      </c>
    </row>
    <row r="52" spans="1:12" ht="15">
      <c r="A52" s="273"/>
      <c r="B52" s="150" t="s">
        <v>116</v>
      </c>
      <c r="C52" s="104">
        <v>18</v>
      </c>
      <c r="D52" s="156"/>
      <c r="E52" s="106">
        <v>1</v>
      </c>
      <c r="F52" s="152"/>
      <c r="G52" s="146"/>
      <c r="H52" s="157"/>
      <c r="I52" s="104">
        <v>2</v>
      </c>
      <c r="J52" s="157"/>
      <c r="K52" s="146">
        <v>15</v>
      </c>
      <c r="L52" s="162"/>
    </row>
    <row r="53" spans="1:12" ht="15">
      <c r="A53" s="273"/>
      <c r="B53" s="150" t="s">
        <v>117</v>
      </c>
      <c r="C53" s="104">
        <v>65</v>
      </c>
      <c r="D53" s="156"/>
      <c r="E53" s="106"/>
      <c r="F53" s="152"/>
      <c r="G53" s="146"/>
      <c r="H53" s="157"/>
      <c r="I53" s="104">
        <v>2</v>
      </c>
      <c r="J53" s="157"/>
      <c r="K53" s="146">
        <v>63</v>
      </c>
      <c r="L53" s="162"/>
    </row>
    <row r="54" spans="1:12" ht="15">
      <c r="A54" s="273">
        <f>A51+1</f>
        <v>16</v>
      </c>
      <c r="B54" s="153" t="s">
        <v>134</v>
      </c>
      <c r="C54" s="104">
        <v>55</v>
      </c>
      <c r="D54" s="148">
        <f>C54/C$6</f>
        <v>0.0139205264490003</v>
      </c>
      <c r="E54" s="106">
        <v>5</v>
      </c>
      <c r="F54" s="145">
        <f>E54/E$6</f>
        <v>0.0694444444444444</v>
      </c>
      <c r="G54" s="146"/>
      <c r="H54" s="157"/>
      <c r="I54" s="104">
        <v>1</v>
      </c>
      <c r="J54" s="108">
        <f>I54/I$6</f>
        <v>0.0185185185185185</v>
      </c>
      <c r="K54" s="146">
        <v>49</v>
      </c>
      <c r="L54" s="114">
        <f>K54/K$6</f>
        <v>0.0128238680973567</v>
      </c>
    </row>
    <row r="55" spans="1:12" ht="15">
      <c r="A55" s="273"/>
      <c r="B55" s="150" t="s">
        <v>116</v>
      </c>
      <c r="C55" s="104">
        <v>8</v>
      </c>
      <c r="D55" s="156"/>
      <c r="E55" s="106">
        <v>5</v>
      </c>
      <c r="F55" s="108"/>
      <c r="G55" s="146"/>
      <c r="H55" s="157"/>
      <c r="I55" s="104">
        <v>1</v>
      </c>
      <c r="J55" s="157"/>
      <c r="K55" s="146">
        <v>2</v>
      </c>
      <c r="L55" s="162"/>
    </row>
    <row r="56" spans="1:12" ht="15">
      <c r="A56" s="273"/>
      <c r="B56" s="150" t="s">
        <v>117</v>
      </c>
      <c r="C56" s="104">
        <v>47</v>
      </c>
      <c r="D56" s="156"/>
      <c r="E56" s="106"/>
      <c r="F56" s="152"/>
      <c r="G56" s="146"/>
      <c r="H56" s="157"/>
      <c r="I56" s="104"/>
      <c r="J56" s="157"/>
      <c r="K56" s="146">
        <v>47</v>
      </c>
      <c r="L56" s="162"/>
    </row>
    <row r="57" spans="1:12" ht="15">
      <c r="A57" s="273">
        <f>A54+1</f>
        <v>17</v>
      </c>
      <c r="B57" s="153" t="s">
        <v>135</v>
      </c>
      <c r="C57" s="104">
        <v>122</v>
      </c>
      <c r="D57" s="148">
        <f>C57/C$6</f>
        <v>0.0308782586686915</v>
      </c>
      <c r="E57" s="106">
        <v>2</v>
      </c>
      <c r="F57" s="145">
        <f>E57/E$6</f>
        <v>0.0277777777777778</v>
      </c>
      <c r="G57" s="146"/>
      <c r="H57" s="157"/>
      <c r="I57" s="104">
        <v>1</v>
      </c>
      <c r="J57" s="108">
        <f>I57/I$6</f>
        <v>0.0185185185185185</v>
      </c>
      <c r="K57" s="146">
        <v>119</v>
      </c>
      <c r="L57" s="114">
        <f>K57/K$6</f>
        <v>0.0311436796650092</v>
      </c>
    </row>
    <row r="58" spans="1:12" ht="15">
      <c r="A58" s="273"/>
      <c r="B58" s="150" t="s">
        <v>116</v>
      </c>
      <c r="C58" s="104">
        <v>9</v>
      </c>
      <c r="D58" s="156"/>
      <c r="E58" s="106">
        <v>2</v>
      </c>
      <c r="F58" s="108"/>
      <c r="G58" s="146"/>
      <c r="H58" s="157"/>
      <c r="I58" s="104"/>
      <c r="J58" s="157"/>
      <c r="K58" s="146">
        <v>7</v>
      </c>
      <c r="L58" s="162"/>
    </row>
    <row r="59" spans="1:12" ht="15">
      <c r="A59" s="273"/>
      <c r="B59" s="150" t="s">
        <v>117</v>
      </c>
      <c r="C59" s="104">
        <v>113</v>
      </c>
      <c r="D59" s="156"/>
      <c r="E59" s="106"/>
      <c r="F59" s="152"/>
      <c r="G59" s="146"/>
      <c r="H59" s="157"/>
      <c r="I59" s="104">
        <v>1</v>
      </c>
      <c r="J59" s="157"/>
      <c r="K59" s="146">
        <v>112</v>
      </c>
      <c r="L59" s="162"/>
    </row>
    <row r="60" spans="1:12" ht="15">
      <c r="A60" s="273">
        <f>A57+1</f>
        <v>18</v>
      </c>
      <c r="B60" s="153" t="s">
        <v>136</v>
      </c>
      <c r="C60" s="104">
        <v>580</v>
      </c>
      <c r="D60" s="148">
        <f>C60/C$6</f>
        <v>0.14679827891673</v>
      </c>
      <c r="E60" s="106">
        <v>2</v>
      </c>
      <c r="F60" s="145">
        <f>E60/E$6</f>
        <v>0.0277777777777778</v>
      </c>
      <c r="G60" s="146"/>
      <c r="H60" s="108"/>
      <c r="I60" s="104">
        <v>4</v>
      </c>
      <c r="J60" s="108">
        <f>I60/I$6</f>
        <v>0.0740740740740741</v>
      </c>
      <c r="K60" s="146">
        <v>574</v>
      </c>
      <c r="L60" s="114">
        <f>K60/K$6</f>
        <v>0.15022245485475</v>
      </c>
    </row>
    <row r="61" spans="1:12" ht="15">
      <c r="A61" s="273"/>
      <c r="B61" s="150" t="s">
        <v>116</v>
      </c>
      <c r="C61" s="104">
        <v>156</v>
      </c>
      <c r="D61" s="156"/>
      <c r="E61" s="106">
        <v>2</v>
      </c>
      <c r="F61" s="108"/>
      <c r="G61" s="146"/>
      <c r="H61" s="157"/>
      <c r="I61" s="104">
        <v>3</v>
      </c>
      <c r="J61" s="157"/>
      <c r="K61" s="146">
        <v>151</v>
      </c>
      <c r="L61" s="162"/>
    </row>
    <row r="62" spans="1:12" ht="15">
      <c r="A62" s="273"/>
      <c r="B62" s="150" t="s">
        <v>117</v>
      </c>
      <c r="C62" s="104">
        <v>424</v>
      </c>
      <c r="D62" s="156"/>
      <c r="E62" s="106"/>
      <c r="F62" s="152"/>
      <c r="G62" s="146"/>
      <c r="H62" s="157"/>
      <c r="I62" s="104">
        <v>1</v>
      </c>
      <c r="J62" s="157"/>
      <c r="K62" s="146">
        <v>423</v>
      </c>
      <c r="L62" s="162"/>
    </row>
    <row r="63" spans="1:12" ht="15">
      <c r="A63" s="273">
        <f>A60+1</f>
        <v>19</v>
      </c>
      <c r="B63" s="153" t="s">
        <v>137</v>
      </c>
      <c r="C63" s="104">
        <v>78</v>
      </c>
      <c r="D63" s="148">
        <f>C63/C$6</f>
        <v>0.0197418375094913</v>
      </c>
      <c r="E63" s="106"/>
      <c r="F63" s="152"/>
      <c r="G63" s="146"/>
      <c r="H63" s="157"/>
      <c r="I63" s="104"/>
      <c r="J63" s="157"/>
      <c r="K63" s="146">
        <v>78</v>
      </c>
      <c r="L63" s="114">
        <f>K63/K$6</f>
        <v>0.0204135043182413</v>
      </c>
    </row>
    <row r="64" spans="1:12" ht="15">
      <c r="A64" s="273"/>
      <c r="B64" s="150" t="s">
        <v>116</v>
      </c>
      <c r="C64" s="104">
        <v>1</v>
      </c>
      <c r="D64" s="156"/>
      <c r="E64" s="106"/>
      <c r="F64" s="152"/>
      <c r="G64" s="146"/>
      <c r="H64" s="157"/>
      <c r="I64" s="104"/>
      <c r="J64" s="157"/>
      <c r="K64" s="146">
        <v>1</v>
      </c>
      <c r="L64" s="162"/>
    </row>
    <row r="65" spans="1:12" ht="15">
      <c r="A65" s="273"/>
      <c r="B65" s="150" t="s">
        <v>117</v>
      </c>
      <c r="C65" s="104">
        <v>77</v>
      </c>
      <c r="D65" s="156"/>
      <c r="E65" s="106"/>
      <c r="F65" s="152"/>
      <c r="G65" s="146"/>
      <c r="H65" s="157"/>
      <c r="I65" s="104"/>
      <c r="J65" s="157"/>
      <c r="K65" s="146">
        <v>77</v>
      </c>
      <c r="L65" s="162"/>
    </row>
    <row r="66" spans="1:12" ht="15">
      <c r="A66" s="273">
        <f>A63+1</f>
        <v>20</v>
      </c>
      <c r="B66" s="153" t="s">
        <v>138</v>
      </c>
      <c r="C66" s="104">
        <v>201</v>
      </c>
      <c r="D66" s="148">
        <f>C66/C$6</f>
        <v>0.0508731966590737</v>
      </c>
      <c r="E66" s="106"/>
      <c r="F66" s="145"/>
      <c r="G66" s="146"/>
      <c r="H66" s="108"/>
      <c r="I66" s="104">
        <v>1</v>
      </c>
      <c r="J66" s="108">
        <f>I66/I$6</f>
        <v>0.0185185185185185</v>
      </c>
      <c r="K66" s="146">
        <v>200</v>
      </c>
      <c r="L66" s="114">
        <f>K66/K$6</f>
        <v>0.0523423187647213</v>
      </c>
    </row>
    <row r="67" spans="1:12" ht="15">
      <c r="A67" s="273"/>
      <c r="B67" s="150" t="s">
        <v>116</v>
      </c>
      <c r="C67" s="104">
        <v>11</v>
      </c>
      <c r="D67" s="156"/>
      <c r="E67" s="106"/>
      <c r="F67" s="108"/>
      <c r="G67" s="146"/>
      <c r="H67" s="157"/>
      <c r="I67" s="104">
        <v>1</v>
      </c>
      <c r="J67" s="157"/>
      <c r="K67" s="146">
        <v>10</v>
      </c>
      <c r="L67" s="162"/>
    </row>
    <row r="68" spans="1:12" ht="15">
      <c r="A68" s="273"/>
      <c r="B68" s="150" t="s">
        <v>117</v>
      </c>
      <c r="C68" s="104">
        <v>190</v>
      </c>
      <c r="D68" s="156"/>
      <c r="E68" s="106"/>
      <c r="F68" s="152"/>
      <c r="G68" s="146"/>
      <c r="H68" s="157"/>
      <c r="I68" s="104"/>
      <c r="J68" s="157"/>
      <c r="K68" s="146">
        <v>190</v>
      </c>
      <c r="L68" s="162"/>
    </row>
    <row r="69" spans="1:12" ht="15">
      <c r="A69" s="273">
        <f>A66+1</f>
        <v>21</v>
      </c>
      <c r="B69" s="153" t="s">
        <v>139</v>
      </c>
      <c r="C69" s="104">
        <v>9</v>
      </c>
      <c r="D69" s="148">
        <f>C69/C$6</f>
        <v>0.00227790432801822</v>
      </c>
      <c r="E69" s="106">
        <v>1</v>
      </c>
      <c r="F69" s="145">
        <f>E69/E6</f>
        <v>0.0138888888888889</v>
      </c>
      <c r="G69" s="146"/>
      <c r="H69" s="157"/>
      <c r="I69" s="104"/>
      <c r="J69" s="157"/>
      <c r="K69" s="146">
        <v>8</v>
      </c>
      <c r="L69" s="114">
        <f>K69/K$6</f>
        <v>0.00209369275058885</v>
      </c>
    </row>
    <row r="70" spans="1:12" ht="15">
      <c r="A70" s="273"/>
      <c r="B70" s="150" t="s">
        <v>116</v>
      </c>
      <c r="C70" s="104">
        <v>2</v>
      </c>
      <c r="D70" s="156"/>
      <c r="E70" s="106">
        <v>1</v>
      </c>
      <c r="F70" s="152"/>
      <c r="G70" s="146"/>
      <c r="H70" s="157"/>
      <c r="I70" s="104"/>
      <c r="J70" s="157"/>
      <c r="K70" s="146">
        <v>1</v>
      </c>
      <c r="L70" s="162"/>
    </row>
    <row r="71" spans="1:12" ht="15">
      <c r="A71" s="273"/>
      <c r="B71" s="150" t="s">
        <v>117</v>
      </c>
      <c r="C71" s="104">
        <v>7</v>
      </c>
      <c r="D71" s="156"/>
      <c r="E71" s="106"/>
      <c r="F71" s="152"/>
      <c r="G71" s="146"/>
      <c r="H71" s="157"/>
      <c r="I71" s="104"/>
      <c r="J71" s="157"/>
      <c r="K71" s="146">
        <v>7</v>
      </c>
      <c r="L71" s="162"/>
    </row>
    <row r="72" spans="1:12" ht="15">
      <c r="A72" s="273">
        <f>A69+1</f>
        <v>22</v>
      </c>
      <c r="B72" s="153" t="s">
        <v>140</v>
      </c>
      <c r="C72" s="104">
        <v>83</v>
      </c>
      <c r="D72" s="148">
        <f>C72/C$6</f>
        <v>0.0210073399139458</v>
      </c>
      <c r="E72" s="106"/>
      <c r="F72" s="152"/>
      <c r="G72" s="146"/>
      <c r="H72" s="108"/>
      <c r="I72" s="104"/>
      <c r="J72" s="157"/>
      <c r="K72" s="146">
        <v>83</v>
      </c>
      <c r="L72" s="114">
        <f>K72/K$6</f>
        <v>0.0217220622873593</v>
      </c>
    </row>
    <row r="73" spans="1:12" ht="15">
      <c r="A73" s="273"/>
      <c r="B73" s="150" t="s">
        <v>116</v>
      </c>
      <c r="C73" s="104">
        <v>12</v>
      </c>
      <c r="D73" s="156"/>
      <c r="E73" s="106"/>
      <c r="F73" s="152"/>
      <c r="G73" s="146"/>
      <c r="H73" s="157"/>
      <c r="I73" s="104"/>
      <c r="J73" s="157"/>
      <c r="K73" s="146">
        <v>12</v>
      </c>
      <c r="L73" s="162"/>
    </row>
    <row r="74" spans="1:12" ht="15">
      <c r="A74" s="273"/>
      <c r="B74" s="150" t="s">
        <v>117</v>
      </c>
      <c r="C74" s="104">
        <v>71</v>
      </c>
      <c r="D74" s="156"/>
      <c r="E74" s="106"/>
      <c r="F74" s="152"/>
      <c r="G74" s="146"/>
      <c r="H74" s="157"/>
      <c r="I74" s="104"/>
      <c r="J74" s="157"/>
      <c r="K74" s="146">
        <v>71</v>
      </c>
      <c r="L74" s="162"/>
    </row>
    <row r="75" spans="1:12" ht="15">
      <c r="A75" s="273">
        <f>A72+1</f>
        <v>23</v>
      </c>
      <c r="B75" s="153" t="s">
        <v>141</v>
      </c>
      <c r="C75" s="104">
        <v>149</v>
      </c>
      <c r="D75" s="148">
        <f>C75/C$6</f>
        <v>0.0377119716527461</v>
      </c>
      <c r="E75" s="106"/>
      <c r="F75" s="152"/>
      <c r="G75" s="146">
        <v>1</v>
      </c>
      <c r="H75" s="108">
        <f>G75/G$6</f>
        <v>0.25</v>
      </c>
      <c r="I75" s="104">
        <v>1</v>
      </c>
      <c r="J75" s="108">
        <f>I75/I$6</f>
        <v>0.0185185185185185</v>
      </c>
      <c r="K75" s="146">
        <v>147</v>
      </c>
      <c r="L75" s="114">
        <f>K75/K$6</f>
        <v>0.0384716042920701</v>
      </c>
    </row>
    <row r="76" spans="1:12" ht="15">
      <c r="A76" s="273"/>
      <c r="B76" s="150" t="s">
        <v>116</v>
      </c>
      <c r="C76" s="104">
        <v>3</v>
      </c>
      <c r="D76" s="156"/>
      <c r="E76" s="106"/>
      <c r="F76" s="152"/>
      <c r="G76" s="146"/>
      <c r="H76" s="157"/>
      <c r="I76" s="104"/>
      <c r="J76" s="157"/>
      <c r="K76" s="146">
        <v>3</v>
      </c>
      <c r="L76" s="162"/>
    </row>
    <row r="77" spans="1:12" ht="15">
      <c r="A77" s="273"/>
      <c r="B77" s="150" t="s">
        <v>117</v>
      </c>
      <c r="C77" s="104">
        <v>146</v>
      </c>
      <c r="D77" s="156"/>
      <c r="E77" s="106"/>
      <c r="F77" s="152"/>
      <c r="G77" s="146">
        <v>1</v>
      </c>
      <c r="H77" s="157"/>
      <c r="I77" s="104">
        <v>1</v>
      </c>
      <c r="J77" s="157"/>
      <c r="K77" s="146">
        <v>144</v>
      </c>
      <c r="L77" s="162"/>
    </row>
    <row r="78" spans="1:12" ht="15">
      <c r="A78" s="273">
        <f>A75+1</f>
        <v>24</v>
      </c>
      <c r="B78" s="153" t="s">
        <v>142</v>
      </c>
      <c r="C78" s="104">
        <v>784</v>
      </c>
      <c r="D78" s="148">
        <f>C78/C$6</f>
        <v>0.198430777018476</v>
      </c>
      <c r="E78" s="106">
        <v>6</v>
      </c>
      <c r="F78" s="145">
        <f>E78/E$6</f>
        <v>0.0833333333333333</v>
      </c>
      <c r="G78" s="146"/>
      <c r="H78" s="157"/>
      <c r="I78" s="104"/>
      <c r="J78" s="108">
        <f>I78/I$6</f>
        <v>0</v>
      </c>
      <c r="K78" s="146">
        <v>778</v>
      </c>
      <c r="L78" s="114">
        <f>K78/K$6</f>
        <v>0.203611619994766</v>
      </c>
    </row>
    <row r="79" spans="1:12" ht="15">
      <c r="A79" s="273"/>
      <c r="B79" s="150" t="s">
        <v>116</v>
      </c>
      <c r="C79" s="104">
        <v>36</v>
      </c>
      <c r="D79" s="156"/>
      <c r="E79" s="106">
        <v>6</v>
      </c>
      <c r="F79" s="108"/>
      <c r="G79" s="146"/>
      <c r="H79" s="157"/>
      <c r="I79" s="104"/>
      <c r="J79" s="157"/>
      <c r="K79" s="146">
        <v>30</v>
      </c>
      <c r="L79" s="162"/>
    </row>
    <row r="80" spans="1:12" ht="15">
      <c r="A80" s="273"/>
      <c r="B80" s="150" t="s">
        <v>117</v>
      </c>
      <c r="C80" s="104">
        <v>748</v>
      </c>
      <c r="D80" s="156"/>
      <c r="E80" s="106"/>
      <c r="F80" s="152"/>
      <c r="G80" s="146"/>
      <c r="H80" s="157"/>
      <c r="I80" s="104"/>
      <c r="J80" s="157"/>
      <c r="K80" s="146">
        <v>748</v>
      </c>
      <c r="L80" s="162"/>
    </row>
    <row r="81" spans="1:12" ht="15">
      <c r="A81" s="273">
        <f>A78+1</f>
        <v>25</v>
      </c>
      <c r="B81" s="153" t="s">
        <v>143</v>
      </c>
      <c r="C81" s="104">
        <v>209</v>
      </c>
      <c r="D81" s="148">
        <f>C81/C$6</f>
        <v>0.052898000506201</v>
      </c>
      <c r="E81" s="106">
        <v>1</v>
      </c>
      <c r="F81" s="145">
        <f>E81/E$6</f>
        <v>0.0138888888888889</v>
      </c>
      <c r="G81" s="146"/>
      <c r="H81" s="157"/>
      <c r="I81" s="104">
        <v>22</v>
      </c>
      <c r="J81" s="108">
        <f>I81/I$6</f>
        <v>0.407407407407407</v>
      </c>
      <c r="K81" s="146">
        <v>186</v>
      </c>
      <c r="L81" s="114">
        <f>K81/K$6</f>
        <v>0.0486783564511908</v>
      </c>
    </row>
    <row r="82" spans="1:12" ht="15">
      <c r="A82" s="273"/>
      <c r="B82" s="150" t="s">
        <v>116</v>
      </c>
      <c r="C82" s="104">
        <v>18</v>
      </c>
      <c r="D82" s="156"/>
      <c r="E82" s="106">
        <v>1</v>
      </c>
      <c r="F82" s="108"/>
      <c r="G82" s="146"/>
      <c r="H82" s="157"/>
      <c r="I82" s="104">
        <v>8</v>
      </c>
      <c r="J82" s="157"/>
      <c r="K82" s="146">
        <v>9</v>
      </c>
      <c r="L82" s="162"/>
    </row>
    <row r="83" spans="1:12" ht="15">
      <c r="A83" s="273"/>
      <c r="B83" s="150" t="s">
        <v>117</v>
      </c>
      <c r="C83" s="104">
        <v>191</v>
      </c>
      <c r="D83" s="156"/>
      <c r="E83" s="106"/>
      <c r="F83" s="152"/>
      <c r="G83" s="146"/>
      <c r="H83" s="157"/>
      <c r="I83" s="104">
        <v>14</v>
      </c>
      <c r="J83" s="157"/>
      <c r="K83" s="146">
        <v>177</v>
      </c>
      <c r="L83" s="162"/>
    </row>
    <row r="84" spans="1:12" ht="15">
      <c r="A84" s="273">
        <f>A81+1</f>
        <v>26</v>
      </c>
      <c r="B84" s="153" t="s">
        <v>144</v>
      </c>
      <c r="C84" s="104">
        <v>12</v>
      </c>
      <c r="D84" s="148">
        <f>C84/C$6</f>
        <v>0.00303720577069096</v>
      </c>
      <c r="E84" s="106">
        <v>2</v>
      </c>
      <c r="F84" s="145">
        <f>E84/E$6</f>
        <v>0.0277777777777778</v>
      </c>
      <c r="G84" s="146"/>
      <c r="H84" s="157"/>
      <c r="I84" s="104"/>
      <c r="J84" s="157"/>
      <c r="K84" s="146">
        <v>10</v>
      </c>
      <c r="L84" s="114">
        <f>K84/K$6</f>
        <v>0.00261711593823606</v>
      </c>
    </row>
    <row r="85" spans="1:12" ht="15">
      <c r="A85" s="273"/>
      <c r="B85" s="150" t="s">
        <v>116</v>
      </c>
      <c r="C85" s="104">
        <v>2</v>
      </c>
      <c r="D85" s="156"/>
      <c r="E85" s="106">
        <v>2</v>
      </c>
      <c r="F85" s="108"/>
      <c r="G85" s="146"/>
      <c r="H85" s="157"/>
      <c r="I85" s="104"/>
      <c r="J85" s="157"/>
      <c r="K85" s="146"/>
      <c r="L85" s="162"/>
    </row>
    <row r="86" spans="1:12" ht="15">
      <c r="A86" s="273"/>
      <c r="B86" s="150" t="s">
        <v>117</v>
      </c>
      <c r="C86" s="104">
        <v>10</v>
      </c>
      <c r="D86" s="156"/>
      <c r="E86" s="106"/>
      <c r="F86" s="152"/>
      <c r="G86" s="146"/>
      <c r="H86" s="157"/>
      <c r="I86" s="104"/>
      <c r="J86" s="157"/>
      <c r="K86" s="146">
        <v>10</v>
      </c>
      <c r="L86" s="162"/>
    </row>
    <row r="87" spans="1:12" ht="15">
      <c r="A87" s="273">
        <f>A84+1</f>
        <v>27</v>
      </c>
      <c r="B87" s="153" t="s">
        <v>145</v>
      </c>
      <c r="C87" s="104">
        <v>127</v>
      </c>
      <c r="D87" s="148">
        <f>C87/C$6</f>
        <v>0.032143761073146</v>
      </c>
      <c r="E87" s="106">
        <v>12</v>
      </c>
      <c r="F87" s="145">
        <f>E87/E$6</f>
        <v>0.166666666666667</v>
      </c>
      <c r="G87" s="146"/>
      <c r="H87" s="108"/>
      <c r="I87" s="104">
        <v>4</v>
      </c>
      <c r="J87" s="108">
        <f>I87/I$6</f>
        <v>0.0740740740740741</v>
      </c>
      <c r="K87" s="146">
        <v>111</v>
      </c>
      <c r="L87" s="114">
        <f>K87/K$6</f>
        <v>0.0290499869144203</v>
      </c>
    </row>
    <row r="88" spans="1:12" ht="15">
      <c r="A88" s="273"/>
      <c r="B88" s="150" t="s">
        <v>116</v>
      </c>
      <c r="C88" s="104">
        <v>26</v>
      </c>
      <c r="D88" s="156"/>
      <c r="E88" s="106">
        <v>12</v>
      </c>
      <c r="F88" s="108"/>
      <c r="G88" s="146"/>
      <c r="H88" s="157"/>
      <c r="I88" s="104"/>
      <c r="J88" s="157"/>
      <c r="K88" s="146">
        <v>14</v>
      </c>
      <c r="L88" s="162"/>
    </row>
    <row r="89" spans="1:12" ht="15">
      <c r="A89" s="273"/>
      <c r="B89" s="150" t="s">
        <v>117</v>
      </c>
      <c r="C89" s="104">
        <v>101</v>
      </c>
      <c r="D89" s="156"/>
      <c r="E89" s="106"/>
      <c r="F89" s="152"/>
      <c r="G89" s="146"/>
      <c r="H89" s="157"/>
      <c r="I89" s="104">
        <v>4</v>
      </c>
      <c r="J89" s="157"/>
      <c r="K89" s="146">
        <v>97</v>
      </c>
      <c r="L89" s="162"/>
    </row>
    <row r="90" spans="1:12" ht="15">
      <c r="A90" s="273">
        <f>A87+1</f>
        <v>28</v>
      </c>
      <c r="B90" s="153" t="s">
        <v>146</v>
      </c>
      <c r="C90" s="104">
        <v>142</v>
      </c>
      <c r="D90" s="148">
        <f>C90/C$6</f>
        <v>0.0359402682865097</v>
      </c>
      <c r="E90" s="106">
        <v>2</v>
      </c>
      <c r="F90" s="145">
        <f>E90/E6</f>
        <v>0.0277777777777778</v>
      </c>
      <c r="G90" s="146">
        <v>1</v>
      </c>
      <c r="H90" s="108">
        <f>G90/G$6</f>
        <v>0.25</v>
      </c>
      <c r="I90" s="104"/>
      <c r="J90" s="157"/>
      <c r="K90" s="146">
        <v>139</v>
      </c>
      <c r="L90" s="114">
        <f>K90/K$6</f>
        <v>0.0363779115414813</v>
      </c>
    </row>
    <row r="91" spans="1:12" ht="15">
      <c r="A91" s="273"/>
      <c r="B91" s="150" t="s">
        <v>116</v>
      </c>
      <c r="C91" s="104">
        <v>8</v>
      </c>
      <c r="D91" s="156"/>
      <c r="E91" s="106">
        <v>2</v>
      </c>
      <c r="F91" s="152"/>
      <c r="G91" s="146"/>
      <c r="H91" s="157"/>
      <c r="I91" s="104"/>
      <c r="J91" s="157"/>
      <c r="K91" s="146">
        <v>6</v>
      </c>
      <c r="L91" s="162"/>
    </row>
    <row r="92" spans="1:12" ht="15">
      <c r="A92" s="273"/>
      <c r="B92" s="150" t="s">
        <v>117</v>
      </c>
      <c r="C92" s="104">
        <v>134</v>
      </c>
      <c r="D92" s="156"/>
      <c r="E92" s="106"/>
      <c r="F92" s="152"/>
      <c r="G92" s="146">
        <v>1</v>
      </c>
      <c r="H92" s="157"/>
      <c r="I92" s="104"/>
      <c r="J92" s="157"/>
      <c r="K92" s="146">
        <v>133</v>
      </c>
      <c r="L92" s="162"/>
    </row>
    <row r="93" spans="1:12" ht="15">
      <c r="A93" s="273">
        <f>A90+1</f>
        <v>29</v>
      </c>
      <c r="B93" s="153" t="s">
        <v>147</v>
      </c>
      <c r="C93" s="104">
        <v>71</v>
      </c>
      <c r="D93" s="148">
        <f>C93/C$6</f>
        <v>0.0179701341432549</v>
      </c>
      <c r="E93" s="106"/>
      <c r="F93" s="145"/>
      <c r="G93" s="146"/>
      <c r="H93" s="157"/>
      <c r="I93" s="104"/>
      <c r="J93" s="157"/>
      <c r="K93" s="146">
        <v>71</v>
      </c>
      <c r="L93" s="114">
        <f>K93/K$6</f>
        <v>0.0185815231614761</v>
      </c>
    </row>
    <row r="94" spans="1:12" ht="15">
      <c r="A94" s="273"/>
      <c r="B94" s="150" t="s">
        <v>116</v>
      </c>
      <c r="C94" s="104">
        <v>1</v>
      </c>
      <c r="D94" s="156"/>
      <c r="E94" s="106"/>
      <c r="F94" s="108"/>
      <c r="G94" s="146"/>
      <c r="H94" s="157"/>
      <c r="I94" s="104"/>
      <c r="J94" s="157"/>
      <c r="K94" s="146">
        <v>1</v>
      </c>
      <c r="L94" s="162"/>
    </row>
    <row r="95" spans="1:12" ht="15">
      <c r="A95" s="273"/>
      <c r="B95" s="150" t="s">
        <v>117</v>
      </c>
      <c r="C95" s="104">
        <v>70</v>
      </c>
      <c r="D95" s="156"/>
      <c r="E95" s="106"/>
      <c r="F95" s="152"/>
      <c r="G95" s="146"/>
      <c r="H95" s="157"/>
      <c r="I95" s="104"/>
      <c r="J95" s="157"/>
      <c r="K95" s="146">
        <v>70</v>
      </c>
      <c r="L95" s="162"/>
    </row>
    <row r="96" spans="1:12" ht="15">
      <c r="A96" s="273">
        <f>A93+1</f>
        <v>30</v>
      </c>
      <c r="B96" s="153" t="s">
        <v>148</v>
      </c>
      <c r="C96" s="104">
        <v>46</v>
      </c>
      <c r="D96" s="148">
        <f>C96/C$6</f>
        <v>0.011642622120982</v>
      </c>
      <c r="E96" s="106"/>
      <c r="F96" s="152"/>
      <c r="G96" s="146"/>
      <c r="H96" s="157"/>
      <c r="I96" s="104"/>
      <c r="J96" s="157"/>
      <c r="K96" s="146">
        <v>46</v>
      </c>
      <c r="L96" s="114">
        <f>K96/K$6</f>
        <v>0.0120387333158859</v>
      </c>
    </row>
    <row r="97" spans="1:12" ht="15">
      <c r="A97" s="273"/>
      <c r="B97" s="150" t="s">
        <v>116</v>
      </c>
      <c r="C97" s="104">
        <v>0</v>
      </c>
      <c r="D97" s="156"/>
      <c r="E97" s="106"/>
      <c r="F97" s="152"/>
      <c r="G97" s="146"/>
      <c r="H97" s="157"/>
      <c r="I97" s="104"/>
      <c r="J97" s="157"/>
      <c r="K97" s="146"/>
      <c r="L97" s="162"/>
    </row>
    <row r="98" spans="1:12" ht="15">
      <c r="A98" s="273"/>
      <c r="B98" s="150" t="s">
        <v>117</v>
      </c>
      <c r="C98" s="104">
        <v>46</v>
      </c>
      <c r="D98" s="156"/>
      <c r="E98" s="106"/>
      <c r="F98" s="152"/>
      <c r="G98" s="146"/>
      <c r="H98" s="157"/>
      <c r="I98" s="104"/>
      <c r="J98" s="157"/>
      <c r="K98" s="146">
        <v>46</v>
      </c>
      <c r="L98" s="162"/>
    </row>
    <row r="99" spans="1:12" ht="15">
      <c r="A99" s="273">
        <f>A96+1</f>
        <v>31</v>
      </c>
      <c r="B99" s="153" t="s">
        <v>149</v>
      </c>
      <c r="C99" s="104">
        <v>219</v>
      </c>
      <c r="D99" s="148">
        <f>C99/C$6</f>
        <v>0.0554290053151101</v>
      </c>
      <c r="E99" s="106">
        <v>8</v>
      </c>
      <c r="F99" s="145">
        <f>E99/E$6</f>
        <v>0.111111111111111</v>
      </c>
      <c r="G99" s="146"/>
      <c r="H99" s="108"/>
      <c r="I99" s="104"/>
      <c r="J99" s="108"/>
      <c r="K99" s="146">
        <v>211</v>
      </c>
      <c r="L99" s="114">
        <f>K99/K$6</f>
        <v>0.0552211462967809</v>
      </c>
    </row>
    <row r="100" spans="1:12" ht="15">
      <c r="A100" s="273"/>
      <c r="B100" s="163" t="s">
        <v>116</v>
      </c>
      <c r="C100" s="104">
        <v>24</v>
      </c>
      <c r="D100" s="156"/>
      <c r="E100" s="106">
        <v>8</v>
      </c>
      <c r="F100" s="164"/>
      <c r="G100" s="146"/>
      <c r="H100" s="157"/>
      <c r="I100" s="104"/>
      <c r="J100" s="155"/>
      <c r="K100" s="146">
        <v>16</v>
      </c>
      <c r="L100" s="170"/>
    </row>
    <row r="101" spans="1:12" ht="15">
      <c r="A101" s="274"/>
      <c r="B101" s="165" t="s">
        <v>117</v>
      </c>
      <c r="C101" s="117">
        <v>195</v>
      </c>
      <c r="D101" s="166"/>
      <c r="E101" s="119"/>
      <c r="F101" s="167"/>
      <c r="G101" s="168"/>
      <c r="H101" s="169"/>
      <c r="I101" s="117"/>
      <c r="J101" s="169"/>
      <c r="K101" s="168">
        <v>195</v>
      </c>
      <c r="L101" s="171"/>
    </row>
  </sheetData>
  <sheetProtection/>
  <mergeCells count="42">
    <mergeCell ref="A39:A41"/>
    <mergeCell ref="A18:A20"/>
    <mergeCell ref="A2:L2"/>
    <mergeCell ref="E3:L3"/>
    <mergeCell ref="E4:F4"/>
    <mergeCell ref="G4:H4"/>
    <mergeCell ref="I4:J4"/>
    <mergeCell ref="K4:L4"/>
    <mergeCell ref="A3:A5"/>
    <mergeCell ref="D3:D5"/>
    <mergeCell ref="A6:A8"/>
    <mergeCell ref="A27:A29"/>
    <mergeCell ref="A30:A32"/>
    <mergeCell ref="A9:A11"/>
    <mergeCell ref="A51:A53"/>
    <mergeCell ref="A12:A14"/>
    <mergeCell ref="A15:A17"/>
    <mergeCell ref="A48:A50"/>
    <mergeCell ref="A21:A23"/>
    <mergeCell ref="A24:A26"/>
    <mergeCell ref="A36:A38"/>
    <mergeCell ref="A42:A44"/>
    <mergeCell ref="A45:A47"/>
    <mergeCell ref="A33:A35"/>
    <mergeCell ref="A84:A86"/>
    <mergeCell ref="A87:A89"/>
    <mergeCell ref="A66:A68"/>
    <mergeCell ref="A69:A71"/>
    <mergeCell ref="A72:A74"/>
    <mergeCell ref="A75:A77"/>
    <mergeCell ref="A78:A80"/>
    <mergeCell ref="A81:A83"/>
    <mergeCell ref="A96:A98"/>
    <mergeCell ref="A99:A101"/>
    <mergeCell ref="B3:B5"/>
    <mergeCell ref="C3:C5"/>
    <mergeCell ref="A90:A92"/>
    <mergeCell ref="A93:A95"/>
    <mergeCell ref="A54:A56"/>
    <mergeCell ref="A57:A59"/>
    <mergeCell ref="A60:A62"/>
    <mergeCell ref="A63:A65"/>
  </mergeCells>
  <conditionalFormatting sqref="B8:B11 B13:B14 B16 B19 B22 B25 B28 B31 B34 B37 B40 B43 B46 B49 B52 B55 B58 B61 B64 B67 B70 B73 B76 B79 B82 B85 B88 B91 B94 B97 B100">
    <cfRule type="expression" priority="1" dxfId="0" stopIfTrue="1">
      <formula>NOT(ISERROR(SEARCH("其中市县",B8)))</formula>
    </cfRule>
  </conditionalFormatting>
  <printOptions/>
  <pageMargins left="0.75" right="0.75" top="0.51" bottom="0.53" header="0.479166666666667" footer="0.4687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2"/>
  <sheetViews>
    <sheetView tabSelected="1" zoomScalePageLayoutView="0" workbookViewId="0" topLeftCell="A1">
      <selection activeCell="A5" sqref="A5:IV9"/>
    </sheetView>
  </sheetViews>
  <sheetFormatPr defaultColWidth="9.00390625" defaultRowHeight="14.25"/>
  <cols>
    <col min="1" max="1" width="9.00390625" style="37" customWidth="1"/>
    <col min="2" max="2" width="12.25390625" style="37" customWidth="1"/>
    <col min="3" max="4" width="9.00390625" style="37" customWidth="1"/>
    <col min="5" max="5" width="9.875" style="37" customWidth="1"/>
    <col min="6" max="6" width="7.75390625" style="37" customWidth="1"/>
    <col min="7" max="7" width="8.75390625" style="37" customWidth="1"/>
    <col min="8" max="8" width="7.375" style="37" customWidth="1"/>
    <col min="9" max="9" width="9.75390625" style="37" customWidth="1"/>
    <col min="10" max="10" width="7.375" style="37" customWidth="1"/>
    <col min="11" max="11" width="8.375" style="37" customWidth="1"/>
    <col min="12" max="12" width="8.25390625" style="37" customWidth="1"/>
    <col min="13" max="16384" width="9.00390625" style="37" customWidth="1"/>
  </cols>
  <sheetData>
    <row r="1" ht="20.25">
      <c r="B1" s="234" t="s">
        <v>279</v>
      </c>
    </row>
    <row r="2" spans="2:12" ht="46.5" customHeight="1">
      <c r="B2" s="293" t="s">
        <v>150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2:12" ht="23.25" customHeight="1">
      <c r="B3" s="297" t="s">
        <v>1</v>
      </c>
      <c r="C3" s="294" t="s">
        <v>151</v>
      </c>
      <c r="D3" s="294" t="s">
        <v>152</v>
      </c>
      <c r="E3" s="294" t="s">
        <v>153</v>
      </c>
      <c r="F3" s="294"/>
      <c r="G3" s="294"/>
      <c r="H3" s="294"/>
      <c r="I3" s="294"/>
      <c r="J3" s="294"/>
      <c r="K3" s="294"/>
      <c r="L3" s="295"/>
    </row>
    <row r="4" spans="2:12" ht="65.25" customHeight="1">
      <c r="B4" s="298"/>
      <c r="C4" s="258"/>
      <c r="D4" s="258"/>
      <c r="E4" s="135" t="s">
        <v>154</v>
      </c>
      <c r="F4" s="135" t="s">
        <v>155</v>
      </c>
      <c r="G4" s="136" t="s">
        <v>287</v>
      </c>
      <c r="H4" s="135" t="s">
        <v>155</v>
      </c>
      <c r="I4" s="136" t="s">
        <v>156</v>
      </c>
      <c r="J4" s="135" t="s">
        <v>155</v>
      </c>
      <c r="K4" s="136" t="s">
        <v>157</v>
      </c>
      <c r="L4" s="138" t="s">
        <v>155</v>
      </c>
    </row>
    <row r="5" spans="2:12" ht="21" customHeight="1">
      <c r="B5" s="65" t="s">
        <v>24</v>
      </c>
      <c r="C5" s="66">
        <f>C6+C7</f>
        <v>2006</v>
      </c>
      <c r="D5" s="137"/>
      <c r="E5" s="66">
        <f>SUM(E6:E7)</f>
        <v>769</v>
      </c>
      <c r="F5" s="68">
        <f>E5/C5</f>
        <v>0.383349950149551</v>
      </c>
      <c r="G5" s="66">
        <f>SUM(G6:G7)</f>
        <v>84</v>
      </c>
      <c r="H5" s="68">
        <f>G5/C5</f>
        <v>0.0418743768693918</v>
      </c>
      <c r="I5" s="66">
        <f>SUM(I6:I7)</f>
        <v>218</v>
      </c>
      <c r="J5" s="68">
        <f>I5/C5</f>
        <v>0.108673978065803</v>
      </c>
      <c r="K5" s="66">
        <f>SUM(K6:K7)</f>
        <v>935</v>
      </c>
      <c r="L5" s="89">
        <f>K5/C5</f>
        <v>0.466101694915254</v>
      </c>
    </row>
    <row r="6" spans="2:12" ht="21" customHeight="1">
      <c r="B6" s="65" t="s">
        <v>14</v>
      </c>
      <c r="C6" s="66">
        <v>93</v>
      </c>
      <c r="D6" s="68">
        <f>C6/C5</f>
        <v>0.0463609172482552</v>
      </c>
      <c r="E6" s="66">
        <v>34</v>
      </c>
      <c r="F6" s="68">
        <f>E6/E5</f>
        <v>0.0442132639791938</v>
      </c>
      <c r="G6" s="66">
        <v>2</v>
      </c>
      <c r="H6" s="68">
        <f>G6/G5</f>
        <v>0.0238095238095238</v>
      </c>
      <c r="I6" s="66"/>
      <c r="J6" s="139"/>
      <c r="K6" s="66">
        <v>57</v>
      </c>
      <c r="L6" s="89">
        <f>K6/K5</f>
        <v>0.0609625668449198</v>
      </c>
    </row>
    <row r="7" spans="2:12" ht="21" customHeight="1">
      <c r="B7" s="65" t="s">
        <v>15</v>
      </c>
      <c r="C7" s="66">
        <v>1913</v>
      </c>
      <c r="D7" s="68">
        <f>C7/C5</f>
        <v>0.953639082751745</v>
      </c>
      <c r="E7" s="66">
        <f>E8+E9</f>
        <v>735</v>
      </c>
      <c r="F7" s="68">
        <f>E7/E5</f>
        <v>0.955786736020806</v>
      </c>
      <c r="G7" s="66">
        <f>G8+G9</f>
        <v>82</v>
      </c>
      <c r="H7" s="68">
        <f>G7/G5</f>
        <v>0.976190476190476</v>
      </c>
      <c r="I7" s="66">
        <v>218</v>
      </c>
      <c r="J7" s="140">
        <f>I7/I5</f>
        <v>1</v>
      </c>
      <c r="K7" s="66">
        <v>878</v>
      </c>
      <c r="L7" s="89">
        <f>K7/K5</f>
        <v>0.93903743315508</v>
      </c>
    </row>
    <row r="8" spans="2:12" ht="21" customHeight="1">
      <c r="B8" s="70" t="s">
        <v>158</v>
      </c>
      <c r="C8" s="66">
        <v>111</v>
      </c>
      <c r="D8" s="68">
        <f>C8/C7</f>
        <v>0.0580240460010455</v>
      </c>
      <c r="E8" s="66">
        <v>79</v>
      </c>
      <c r="F8" s="68">
        <f>E8/C8</f>
        <v>0.711711711711712</v>
      </c>
      <c r="G8" s="66">
        <v>1</v>
      </c>
      <c r="H8" s="68">
        <f>G8/C8</f>
        <v>0.00900900900900901</v>
      </c>
      <c r="I8" s="66"/>
      <c r="J8" s="66"/>
      <c r="K8" s="66">
        <v>31</v>
      </c>
      <c r="L8" s="89">
        <f>K8/C8</f>
        <v>0.279279279279279</v>
      </c>
    </row>
    <row r="9" spans="2:12" ht="21" customHeight="1" thickBot="1">
      <c r="B9" s="71" t="s">
        <v>17</v>
      </c>
      <c r="C9" s="72">
        <v>1802</v>
      </c>
      <c r="D9" s="74">
        <f>C9/C7</f>
        <v>0.941975953998955</v>
      </c>
      <c r="E9" s="72">
        <v>656</v>
      </c>
      <c r="F9" s="74">
        <f>E9/C9</f>
        <v>0.364039955604883</v>
      </c>
      <c r="G9" s="72">
        <v>81</v>
      </c>
      <c r="H9" s="74">
        <f>G9/C9</f>
        <v>0.0449500554938957</v>
      </c>
      <c r="I9" s="72">
        <v>218</v>
      </c>
      <c r="J9" s="233">
        <f>I9/C9</f>
        <v>0.120976692563818</v>
      </c>
      <c r="K9" s="72">
        <v>847</v>
      </c>
      <c r="L9" s="224">
        <f>K9/C9</f>
        <v>0.470033296337403</v>
      </c>
    </row>
    <row r="12" spans="3:6" ht="21" customHeight="1">
      <c r="C12" s="296"/>
      <c r="D12" s="296"/>
      <c r="E12" s="296"/>
      <c r="F12" s="296"/>
    </row>
  </sheetData>
  <sheetProtection/>
  <mergeCells count="6">
    <mergeCell ref="B2:L2"/>
    <mergeCell ref="E3:L3"/>
    <mergeCell ref="C12:F12"/>
    <mergeCell ref="B3:B4"/>
    <mergeCell ref="C3:C4"/>
    <mergeCell ref="D3:D4"/>
  </mergeCells>
  <printOptions/>
  <pageMargins left="0.75" right="0.75" top="0.979166666666667" bottom="0.979166666666667" header="0.509027777777778" footer="0.50902777777777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showZeros="0" zoomScalePageLayoutView="0" workbookViewId="0" topLeftCell="A1">
      <selection activeCell="I5" sqref="I5"/>
    </sheetView>
  </sheetViews>
  <sheetFormatPr defaultColWidth="9.00390625" defaultRowHeight="14.25"/>
  <cols>
    <col min="1" max="1" width="4.75390625" style="122" customWidth="1"/>
    <col min="2" max="2" width="8.75390625" style="123" customWidth="1"/>
    <col min="3" max="3" width="7.125" style="37" customWidth="1"/>
    <col min="4" max="6" width="9.00390625" style="37" customWidth="1"/>
    <col min="7" max="7" width="8.00390625" style="37" customWidth="1"/>
    <col min="8" max="8" width="9.00390625" style="37" customWidth="1"/>
    <col min="9" max="9" width="7.75390625" style="37" customWidth="1"/>
    <col min="10" max="10" width="9.00390625" style="37" customWidth="1"/>
    <col min="11" max="16384" width="9.00390625" style="37" customWidth="1"/>
  </cols>
  <sheetData>
    <row r="1" s="121" customFormat="1" ht="20.25">
      <c r="A1" s="237" t="s">
        <v>280</v>
      </c>
    </row>
    <row r="2" spans="1:10" ht="26.25" customHeight="1">
      <c r="A2" s="299" t="s">
        <v>159</v>
      </c>
      <c r="B2" s="299"/>
      <c r="C2" s="299"/>
      <c r="D2" s="299"/>
      <c r="E2" s="299"/>
      <c r="F2" s="299"/>
      <c r="G2" s="299"/>
      <c r="H2" s="299"/>
      <c r="I2" s="299"/>
      <c r="J2" s="299"/>
    </row>
    <row r="3" ht="12" customHeight="1"/>
    <row r="4" spans="1:10" ht="18" customHeight="1">
      <c r="A4" s="303" t="s">
        <v>19</v>
      </c>
      <c r="B4" s="304" t="s">
        <v>160</v>
      </c>
      <c r="C4" s="294" t="s">
        <v>161</v>
      </c>
      <c r="D4" s="306" t="s">
        <v>162</v>
      </c>
      <c r="E4" s="300" t="s">
        <v>153</v>
      </c>
      <c r="F4" s="301"/>
      <c r="G4" s="301"/>
      <c r="H4" s="301"/>
      <c r="I4" s="301"/>
      <c r="J4" s="302"/>
    </row>
    <row r="5" spans="1:10" ht="68.25" customHeight="1">
      <c r="A5" s="261"/>
      <c r="B5" s="305"/>
      <c r="C5" s="258"/>
      <c r="D5" s="307"/>
      <c r="E5" s="87" t="s">
        <v>154</v>
      </c>
      <c r="F5" s="126" t="s">
        <v>155</v>
      </c>
      <c r="G5" s="86" t="s">
        <v>163</v>
      </c>
      <c r="H5" s="126" t="s">
        <v>155</v>
      </c>
      <c r="I5" s="86" t="s">
        <v>164</v>
      </c>
      <c r="J5" s="132" t="s">
        <v>155</v>
      </c>
    </row>
    <row r="6" spans="1:10" ht="15">
      <c r="A6" s="124"/>
      <c r="B6" s="125" t="s">
        <v>24</v>
      </c>
      <c r="C6" s="127">
        <f>SUM(C7:C37)</f>
        <v>93</v>
      </c>
      <c r="D6" s="225"/>
      <c r="E6" s="226">
        <f>SUM(E7:E37)</f>
        <v>34</v>
      </c>
      <c r="F6" s="128">
        <f>E6/C6</f>
        <v>0.365591397849462</v>
      </c>
      <c r="G6" s="125">
        <f>SUM(G7:G37)</f>
        <v>2</v>
      </c>
      <c r="H6" s="128">
        <f>G6/C6</f>
        <v>0.021505376344086</v>
      </c>
      <c r="I6" s="125">
        <f>SUM(I7:I37)</f>
        <v>57</v>
      </c>
      <c r="J6" s="133">
        <f>I6/C6</f>
        <v>0.612903225806452</v>
      </c>
    </row>
    <row r="7" spans="1:10" ht="15">
      <c r="A7" s="124">
        <v>1</v>
      </c>
      <c r="B7" s="125" t="s">
        <v>26</v>
      </c>
      <c r="C7" s="78"/>
      <c r="D7" s="79"/>
      <c r="E7" s="80"/>
      <c r="F7" s="78"/>
      <c r="G7" s="78"/>
      <c r="H7" s="78"/>
      <c r="I7" s="78">
        <v>0</v>
      </c>
      <c r="J7" s="134"/>
    </row>
    <row r="8" spans="1:10" ht="15">
      <c r="A8" s="124">
        <v>2</v>
      </c>
      <c r="B8" s="125" t="s">
        <v>27</v>
      </c>
      <c r="C8" s="78"/>
      <c r="D8" s="79"/>
      <c r="E8" s="80"/>
      <c r="F8" s="78"/>
      <c r="G8" s="78"/>
      <c r="H8" s="78"/>
      <c r="I8" s="78">
        <v>0</v>
      </c>
      <c r="J8" s="134"/>
    </row>
    <row r="9" spans="1:10" ht="15">
      <c r="A9" s="124">
        <v>3</v>
      </c>
      <c r="B9" s="125" t="s">
        <v>28</v>
      </c>
      <c r="C9" s="78">
        <v>2</v>
      </c>
      <c r="D9" s="82">
        <f aca="true" t="shared" si="0" ref="D9:D37">C9/C$6</f>
        <v>0.021505376344086</v>
      </c>
      <c r="E9" s="80">
        <v>2</v>
      </c>
      <c r="F9" s="81">
        <f aca="true" t="shared" si="1" ref="F9:F37">E9/E$6</f>
        <v>0.0588235294117647</v>
      </c>
      <c r="G9" s="78"/>
      <c r="H9" s="78"/>
      <c r="I9" s="78">
        <v>0</v>
      </c>
      <c r="J9" s="134"/>
    </row>
    <row r="10" spans="1:10" ht="15">
      <c r="A10" s="124">
        <v>4</v>
      </c>
      <c r="B10" s="125" t="s">
        <v>29</v>
      </c>
      <c r="C10" s="78"/>
      <c r="D10" s="82">
        <f t="shared" si="0"/>
        <v>0</v>
      </c>
      <c r="E10" s="80"/>
      <c r="F10" s="81">
        <f t="shared" si="1"/>
        <v>0</v>
      </c>
      <c r="G10" s="78"/>
      <c r="H10" s="78"/>
      <c r="I10" s="78">
        <v>0</v>
      </c>
      <c r="J10" s="134"/>
    </row>
    <row r="11" spans="1:10" ht="15">
      <c r="A11" s="124">
        <v>5</v>
      </c>
      <c r="B11" s="125" t="s">
        <v>30</v>
      </c>
      <c r="C11" s="78">
        <v>3</v>
      </c>
      <c r="D11" s="82">
        <f t="shared" si="0"/>
        <v>0.032258064516129</v>
      </c>
      <c r="E11" s="80"/>
      <c r="F11" s="81">
        <f t="shared" si="1"/>
        <v>0</v>
      </c>
      <c r="G11" s="78">
        <v>1</v>
      </c>
      <c r="H11" s="81">
        <f>G11/G$6</f>
        <v>0.5</v>
      </c>
      <c r="I11" s="78">
        <v>2</v>
      </c>
      <c r="J11" s="90">
        <f>I11/I$6</f>
        <v>0.0350877192982456</v>
      </c>
    </row>
    <row r="12" spans="1:10" ht="15">
      <c r="A12" s="124">
        <v>6</v>
      </c>
      <c r="B12" s="125" t="s">
        <v>31</v>
      </c>
      <c r="C12" s="78">
        <v>3</v>
      </c>
      <c r="D12" s="82">
        <f t="shared" si="0"/>
        <v>0.032258064516129</v>
      </c>
      <c r="E12" s="80">
        <v>2</v>
      </c>
      <c r="F12" s="81">
        <f t="shared" si="1"/>
        <v>0.0588235294117647</v>
      </c>
      <c r="G12" s="78"/>
      <c r="H12" s="78"/>
      <c r="I12" s="78">
        <v>1</v>
      </c>
      <c r="J12" s="90">
        <f aca="true" t="shared" si="2" ref="J12:J37">I12/I$6</f>
        <v>0.0175438596491228</v>
      </c>
    </row>
    <row r="13" spans="1:10" ht="15">
      <c r="A13" s="124">
        <v>7</v>
      </c>
      <c r="B13" s="125" t="s">
        <v>32</v>
      </c>
      <c r="C13" s="78">
        <v>35</v>
      </c>
      <c r="D13" s="82">
        <f t="shared" si="0"/>
        <v>0.376344086021505</v>
      </c>
      <c r="E13" s="80">
        <v>11</v>
      </c>
      <c r="F13" s="81">
        <f t="shared" si="1"/>
        <v>0.323529411764706</v>
      </c>
      <c r="G13" s="78"/>
      <c r="H13" s="78"/>
      <c r="I13" s="78">
        <v>24</v>
      </c>
      <c r="J13" s="90">
        <f t="shared" si="2"/>
        <v>0.421052631578947</v>
      </c>
    </row>
    <row r="14" spans="1:10" ht="15">
      <c r="A14" s="124">
        <v>8</v>
      </c>
      <c r="B14" s="125" t="s">
        <v>33</v>
      </c>
      <c r="C14" s="78">
        <v>3</v>
      </c>
      <c r="D14" s="82">
        <f t="shared" si="0"/>
        <v>0.032258064516129</v>
      </c>
      <c r="E14" s="80"/>
      <c r="F14" s="81">
        <f t="shared" si="1"/>
        <v>0</v>
      </c>
      <c r="G14" s="78"/>
      <c r="H14" s="78"/>
      <c r="I14" s="78">
        <v>3</v>
      </c>
      <c r="J14" s="90">
        <f t="shared" si="2"/>
        <v>0.0526315789473684</v>
      </c>
    </row>
    <row r="15" spans="1:10" ht="15">
      <c r="A15" s="124">
        <v>9</v>
      </c>
      <c r="B15" s="125" t="s">
        <v>34</v>
      </c>
      <c r="C15" s="78"/>
      <c r="D15" s="82">
        <f t="shared" si="0"/>
        <v>0</v>
      </c>
      <c r="E15" s="80"/>
      <c r="F15" s="81">
        <f t="shared" si="1"/>
        <v>0</v>
      </c>
      <c r="G15" s="78"/>
      <c r="H15" s="78"/>
      <c r="I15" s="78">
        <v>0</v>
      </c>
      <c r="J15" s="90">
        <f t="shared" si="2"/>
        <v>0</v>
      </c>
    </row>
    <row r="16" spans="1:10" ht="15">
      <c r="A16" s="124">
        <v>10</v>
      </c>
      <c r="B16" s="125" t="s">
        <v>35</v>
      </c>
      <c r="C16" s="78"/>
      <c r="D16" s="82">
        <f t="shared" si="0"/>
        <v>0</v>
      </c>
      <c r="E16" s="80"/>
      <c r="F16" s="81">
        <f t="shared" si="1"/>
        <v>0</v>
      </c>
      <c r="G16" s="78"/>
      <c r="H16" s="78"/>
      <c r="I16" s="78">
        <v>0</v>
      </c>
      <c r="J16" s="90">
        <f t="shared" si="2"/>
        <v>0</v>
      </c>
    </row>
    <row r="17" spans="1:10" ht="15">
      <c r="A17" s="124">
        <v>11</v>
      </c>
      <c r="B17" s="125" t="s">
        <v>36</v>
      </c>
      <c r="C17" s="78">
        <v>2</v>
      </c>
      <c r="D17" s="82">
        <f t="shared" si="0"/>
        <v>0.021505376344086</v>
      </c>
      <c r="E17" s="80">
        <v>2</v>
      </c>
      <c r="F17" s="81">
        <f t="shared" si="1"/>
        <v>0.0588235294117647</v>
      </c>
      <c r="G17" s="78"/>
      <c r="H17" s="78"/>
      <c r="I17" s="78">
        <v>0</v>
      </c>
      <c r="J17" s="90">
        <f t="shared" si="2"/>
        <v>0</v>
      </c>
    </row>
    <row r="18" spans="1:10" ht="15">
      <c r="A18" s="124">
        <v>12</v>
      </c>
      <c r="B18" s="125" t="s">
        <v>37</v>
      </c>
      <c r="C18" s="78"/>
      <c r="D18" s="82">
        <f t="shared" si="0"/>
        <v>0</v>
      </c>
      <c r="E18" s="80"/>
      <c r="F18" s="81">
        <f t="shared" si="1"/>
        <v>0</v>
      </c>
      <c r="G18" s="78"/>
      <c r="H18" s="78"/>
      <c r="I18" s="78">
        <v>0</v>
      </c>
      <c r="J18" s="90">
        <f t="shared" si="2"/>
        <v>0</v>
      </c>
    </row>
    <row r="19" spans="1:10" ht="15">
      <c r="A19" s="124">
        <v>13</v>
      </c>
      <c r="B19" s="125" t="s">
        <v>38</v>
      </c>
      <c r="C19" s="78">
        <v>8</v>
      </c>
      <c r="D19" s="82">
        <f t="shared" si="0"/>
        <v>0.0860215053763441</v>
      </c>
      <c r="E19" s="80">
        <v>4</v>
      </c>
      <c r="F19" s="81">
        <f t="shared" si="1"/>
        <v>0.117647058823529</v>
      </c>
      <c r="G19" s="78"/>
      <c r="H19" s="78"/>
      <c r="I19" s="78">
        <v>4</v>
      </c>
      <c r="J19" s="90">
        <f t="shared" si="2"/>
        <v>0.0701754385964912</v>
      </c>
    </row>
    <row r="20" spans="1:10" ht="15">
      <c r="A20" s="124">
        <v>14</v>
      </c>
      <c r="B20" s="125" t="s">
        <v>39</v>
      </c>
      <c r="C20" s="78">
        <v>4</v>
      </c>
      <c r="D20" s="82">
        <f t="shared" si="0"/>
        <v>0.043010752688172</v>
      </c>
      <c r="E20" s="80">
        <v>2</v>
      </c>
      <c r="F20" s="81">
        <f t="shared" si="1"/>
        <v>0.0588235294117647</v>
      </c>
      <c r="G20" s="78"/>
      <c r="H20" s="78"/>
      <c r="I20" s="78">
        <v>2</v>
      </c>
      <c r="J20" s="90">
        <f t="shared" si="2"/>
        <v>0.0350877192982456</v>
      </c>
    </row>
    <row r="21" spans="1:10" ht="15">
      <c r="A21" s="124">
        <v>15</v>
      </c>
      <c r="B21" s="125" t="s">
        <v>40</v>
      </c>
      <c r="C21" s="78">
        <v>1</v>
      </c>
      <c r="D21" s="82">
        <f t="shared" si="0"/>
        <v>0.010752688172043</v>
      </c>
      <c r="E21" s="80"/>
      <c r="F21" s="81">
        <f t="shared" si="1"/>
        <v>0</v>
      </c>
      <c r="G21" s="78"/>
      <c r="H21" s="78"/>
      <c r="I21" s="78">
        <v>1</v>
      </c>
      <c r="J21" s="90">
        <f t="shared" si="2"/>
        <v>0.0175438596491228</v>
      </c>
    </row>
    <row r="22" spans="1:10" ht="15">
      <c r="A22" s="124">
        <v>16</v>
      </c>
      <c r="B22" s="125" t="s">
        <v>41</v>
      </c>
      <c r="C22" s="78">
        <v>5</v>
      </c>
      <c r="D22" s="82">
        <f t="shared" si="0"/>
        <v>0.0537634408602151</v>
      </c>
      <c r="E22" s="80"/>
      <c r="F22" s="81">
        <f t="shared" si="1"/>
        <v>0</v>
      </c>
      <c r="G22" s="78"/>
      <c r="H22" s="78"/>
      <c r="I22" s="78">
        <v>5</v>
      </c>
      <c r="J22" s="90">
        <f t="shared" si="2"/>
        <v>0.087719298245614</v>
      </c>
    </row>
    <row r="23" spans="1:10" ht="15">
      <c r="A23" s="124">
        <v>17</v>
      </c>
      <c r="B23" s="125" t="s">
        <v>42</v>
      </c>
      <c r="C23" s="78">
        <v>2</v>
      </c>
      <c r="D23" s="82">
        <f t="shared" si="0"/>
        <v>0.021505376344086</v>
      </c>
      <c r="E23" s="80"/>
      <c r="F23" s="81">
        <f t="shared" si="1"/>
        <v>0</v>
      </c>
      <c r="G23" s="78"/>
      <c r="H23" s="78"/>
      <c r="I23" s="78">
        <v>2</v>
      </c>
      <c r="J23" s="90">
        <f t="shared" si="2"/>
        <v>0.0350877192982456</v>
      </c>
    </row>
    <row r="24" spans="1:10" ht="15">
      <c r="A24" s="124">
        <v>18</v>
      </c>
      <c r="B24" s="125" t="s">
        <v>43</v>
      </c>
      <c r="C24" s="78">
        <v>1</v>
      </c>
      <c r="D24" s="82">
        <f t="shared" si="0"/>
        <v>0.010752688172043</v>
      </c>
      <c r="E24" s="80"/>
      <c r="F24" s="81">
        <f t="shared" si="1"/>
        <v>0</v>
      </c>
      <c r="G24" s="78"/>
      <c r="H24" s="78"/>
      <c r="I24" s="78">
        <v>1</v>
      </c>
      <c r="J24" s="90">
        <f t="shared" si="2"/>
        <v>0.0175438596491228</v>
      </c>
    </row>
    <row r="25" spans="1:10" ht="15">
      <c r="A25" s="124">
        <v>19</v>
      </c>
      <c r="B25" s="125" t="s">
        <v>44</v>
      </c>
      <c r="C25" s="78">
        <v>1</v>
      </c>
      <c r="D25" s="82">
        <f t="shared" si="0"/>
        <v>0.010752688172043</v>
      </c>
      <c r="E25" s="80"/>
      <c r="F25" s="81">
        <f t="shared" si="1"/>
        <v>0</v>
      </c>
      <c r="G25" s="78"/>
      <c r="H25" s="78"/>
      <c r="I25" s="78">
        <v>1</v>
      </c>
      <c r="J25" s="90">
        <f t="shared" si="2"/>
        <v>0.0175438596491228</v>
      </c>
    </row>
    <row r="26" spans="1:10" ht="15">
      <c r="A26" s="124">
        <v>20</v>
      </c>
      <c r="B26" s="125" t="s">
        <v>45</v>
      </c>
      <c r="C26" s="78">
        <v>5</v>
      </c>
      <c r="D26" s="82">
        <f t="shared" si="0"/>
        <v>0.0537634408602151</v>
      </c>
      <c r="E26" s="80">
        <v>2</v>
      </c>
      <c r="F26" s="81">
        <f t="shared" si="1"/>
        <v>0.0588235294117647</v>
      </c>
      <c r="G26" s="78"/>
      <c r="H26" s="78"/>
      <c r="I26" s="78">
        <v>3</v>
      </c>
      <c r="J26" s="90">
        <f t="shared" si="2"/>
        <v>0.0526315789473684</v>
      </c>
    </row>
    <row r="27" spans="1:10" ht="15">
      <c r="A27" s="124">
        <v>21</v>
      </c>
      <c r="B27" s="125" t="s">
        <v>46</v>
      </c>
      <c r="C27" s="78">
        <v>2</v>
      </c>
      <c r="D27" s="82">
        <f t="shared" si="0"/>
        <v>0.021505376344086</v>
      </c>
      <c r="E27" s="80"/>
      <c r="F27" s="81">
        <f t="shared" si="1"/>
        <v>0</v>
      </c>
      <c r="G27" s="78"/>
      <c r="H27" s="78"/>
      <c r="I27" s="78">
        <v>2</v>
      </c>
      <c r="J27" s="90">
        <f t="shared" si="2"/>
        <v>0.0350877192982456</v>
      </c>
    </row>
    <row r="28" spans="1:10" ht="15">
      <c r="A28" s="124">
        <v>22</v>
      </c>
      <c r="B28" s="125" t="s">
        <v>47</v>
      </c>
      <c r="C28" s="78">
        <v>7</v>
      </c>
      <c r="D28" s="82">
        <f t="shared" si="0"/>
        <v>0.0752688172043011</v>
      </c>
      <c r="E28" s="80">
        <v>7</v>
      </c>
      <c r="F28" s="81">
        <f t="shared" si="1"/>
        <v>0.205882352941176</v>
      </c>
      <c r="G28" s="78"/>
      <c r="H28" s="78"/>
      <c r="I28" s="78">
        <v>0</v>
      </c>
      <c r="J28" s="90">
        <f t="shared" si="2"/>
        <v>0</v>
      </c>
    </row>
    <row r="29" spans="1:10" ht="15">
      <c r="A29" s="124">
        <v>23</v>
      </c>
      <c r="B29" s="125" t="s">
        <v>48</v>
      </c>
      <c r="C29" s="78"/>
      <c r="D29" s="82">
        <f t="shared" si="0"/>
        <v>0</v>
      </c>
      <c r="E29" s="80"/>
      <c r="F29" s="81">
        <f t="shared" si="1"/>
        <v>0</v>
      </c>
      <c r="G29" s="78"/>
      <c r="H29" s="78"/>
      <c r="I29" s="78">
        <v>0</v>
      </c>
      <c r="J29" s="90">
        <f t="shared" si="2"/>
        <v>0</v>
      </c>
    </row>
    <row r="30" spans="1:10" ht="15">
      <c r="A30" s="124">
        <v>24</v>
      </c>
      <c r="B30" s="125" t="s">
        <v>49</v>
      </c>
      <c r="C30" s="78">
        <v>2</v>
      </c>
      <c r="D30" s="82">
        <f t="shared" si="0"/>
        <v>0.021505376344086</v>
      </c>
      <c r="E30" s="80"/>
      <c r="F30" s="81">
        <f t="shared" si="1"/>
        <v>0</v>
      </c>
      <c r="G30" s="78">
        <v>1</v>
      </c>
      <c r="H30" s="81">
        <f>G30/G$6</f>
        <v>0.5</v>
      </c>
      <c r="I30" s="78">
        <v>1</v>
      </c>
      <c r="J30" s="90">
        <f t="shared" si="2"/>
        <v>0.0175438596491228</v>
      </c>
    </row>
    <row r="31" spans="1:10" ht="15">
      <c r="A31" s="124">
        <v>25</v>
      </c>
      <c r="B31" s="125" t="s">
        <v>50</v>
      </c>
      <c r="C31" s="78">
        <v>3</v>
      </c>
      <c r="D31" s="82">
        <f t="shared" si="0"/>
        <v>0.032258064516129</v>
      </c>
      <c r="E31" s="80">
        <v>1</v>
      </c>
      <c r="F31" s="81">
        <f t="shared" si="1"/>
        <v>0.0294117647058824</v>
      </c>
      <c r="G31" s="78"/>
      <c r="H31" s="78"/>
      <c r="I31" s="78">
        <v>2</v>
      </c>
      <c r="J31" s="90">
        <f t="shared" si="2"/>
        <v>0.0350877192982456</v>
      </c>
    </row>
    <row r="32" spans="1:10" ht="15">
      <c r="A32" s="124">
        <v>26</v>
      </c>
      <c r="B32" s="125" t="s">
        <v>51</v>
      </c>
      <c r="C32" s="78"/>
      <c r="D32" s="82">
        <f t="shared" si="0"/>
        <v>0</v>
      </c>
      <c r="E32" s="80"/>
      <c r="F32" s="81">
        <f t="shared" si="1"/>
        <v>0</v>
      </c>
      <c r="G32" s="78"/>
      <c r="H32" s="78"/>
      <c r="I32" s="78">
        <v>0</v>
      </c>
      <c r="J32" s="90">
        <f t="shared" si="2"/>
        <v>0</v>
      </c>
    </row>
    <row r="33" spans="1:10" ht="15">
      <c r="A33" s="124">
        <v>27</v>
      </c>
      <c r="B33" s="125" t="s">
        <v>52</v>
      </c>
      <c r="C33" s="78">
        <v>1</v>
      </c>
      <c r="D33" s="82">
        <f t="shared" si="0"/>
        <v>0.010752688172043</v>
      </c>
      <c r="E33" s="80">
        <v>1</v>
      </c>
      <c r="F33" s="81">
        <f t="shared" si="1"/>
        <v>0.0294117647058824</v>
      </c>
      <c r="G33" s="78"/>
      <c r="H33" s="78"/>
      <c r="I33" s="78">
        <v>0</v>
      </c>
      <c r="J33" s="90">
        <f t="shared" si="2"/>
        <v>0</v>
      </c>
    </row>
    <row r="34" spans="1:10" ht="15">
      <c r="A34" s="124">
        <v>28</v>
      </c>
      <c r="B34" s="125" t="s">
        <v>53</v>
      </c>
      <c r="C34" s="78"/>
      <c r="D34" s="82">
        <f t="shared" si="0"/>
        <v>0</v>
      </c>
      <c r="E34" s="80"/>
      <c r="F34" s="81">
        <f t="shared" si="1"/>
        <v>0</v>
      </c>
      <c r="G34" s="78"/>
      <c r="H34" s="78"/>
      <c r="I34" s="78">
        <v>0</v>
      </c>
      <c r="J34" s="90">
        <f t="shared" si="2"/>
        <v>0</v>
      </c>
    </row>
    <row r="35" spans="1:10" ht="15">
      <c r="A35" s="124">
        <v>29</v>
      </c>
      <c r="B35" s="125" t="s">
        <v>54</v>
      </c>
      <c r="C35" s="78"/>
      <c r="D35" s="82">
        <f t="shared" si="0"/>
        <v>0</v>
      </c>
      <c r="E35" s="80"/>
      <c r="F35" s="81">
        <f t="shared" si="1"/>
        <v>0</v>
      </c>
      <c r="G35" s="78"/>
      <c r="H35" s="78"/>
      <c r="I35" s="78">
        <v>0</v>
      </c>
      <c r="J35" s="90">
        <f t="shared" si="2"/>
        <v>0</v>
      </c>
    </row>
    <row r="36" spans="1:10" ht="15">
      <c r="A36" s="124">
        <v>30</v>
      </c>
      <c r="B36" s="125" t="s">
        <v>55</v>
      </c>
      <c r="C36" s="78"/>
      <c r="D36" s="82">
        <f t="shared" si="0"/>
        <v>0</v>
      </c>
      <c r="E36" s="80"/>
      <c r="F36" s="81">
        <f t="shared" si="1"/>
        <v>0</v>
      </c>
      <c r="G36" s="78"/>
      <c r="H36" s="78"/>
      <c r="I36" s="78">
        <v>0</v>
      </c>
      <c r="J36" s="90">
        <f t="shared" si="2"/>
        <v>0</v>
      </c>
    </row>
    <row r="37" spans="1:10" ht="15.75" thickBot="1">
      <c r="A37" s="129">
        <v>31</v>
      </c>
      <c r="B37" s="130" t="s">
        <v>56</v>
      </c>
      <c r="C37" s="83">
        <v>3</v>
      </c>
      <c r="D37" s="84">
        <f t="shared" si="0"/>
        <v>0.032258064516129</v>
      </c>
      <c r="E37" s="85"/>
      <c r="F37" s="131">
        <f t="shared" si="1"/>
        <v>0</v>
      </c>
      <c r="G37" s="83"/>
      <c r="H37" s="131">
        <f>G37/G$6</f>
        <v>0</v>
      </c>
      <c r="I37" s="83">
        <v>3</v>
      </c>
      <c r="J37" s="227">
        <f t="shared" si="2"/>
        <v>0.0526315789473684</v>
      </c>
    </row>
  </sheetData>
  <sheetProtection/>
  <mergeCells count="6">
    <mergeCell ref="A2:J2"/>
    <mergeCell ref="E4:J4"/>
    <mergeCell ref="A4:A5"/>
    <mergeCell ref="B4:B5"/>
    <mergeCell ref="C4:C5"/>
    <mergeCell ref="D4:D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43">
      <selection activeCell="A1" sqref="A1"/>
    </sheetView>
  </sheetViews>
  <sheetFormatPr defaultColWidth="9.00390625" defaultRowHeight="14.25"/>
  <cols>
    <col min="1" max="1" width="4.625" style="94" customWidth="1"/>
    <col min="2" max="2" width="7.375" style="94" customWidth="1"/>
    <col min="3" max="3" width="6.125" style="1" customWidth="1"/>
    <col min="4" max="4" width="7.25390625" style="1" customWidth="1"/>
    <col min="5" max="5" width="7.375" style="1" customWidth="1"/>
    <col min="6" max="6" width="6.625" style="1" customWidth="1"/>
    <col min="7" max="7" width="6.75390625" style="1" customWidth="1"/>
    <col min="8" max="8" width="6.00390625" style="1" customWidth="1"/>
    <col min="9" max="9" width="8.375" style="1" customWidth="1"/>
    <col min="10" max="10" width="6.125" style="1" customWidth="1"/>
    <col min="11" max="11" width="6.75390625" style="1" customWidth="1"/>
    <col min="12" max="12" width="6.125" style="1" customWidth="1"/>
    <col min="13" max="13" width="9.00390625" style="1" customWidth="1"/>
    <col min="14" max="14" width="17.75390625" style="1" customWidth="1"/>
    <col min="15" max="16384" width="9.00390625" style="1" customWidth="1"/>
  </cols>
  <sheetData>
    <row r="1" spans="1:2" ht="20.25" customHeight="1">
      <c r="A1" s="235" t="s">
        <v>281</v>
      </c>
      <c r="B1" s="1"/>
    </row>
    <row r="2" spans="1:12" ht="17.25">
      <c r="A2" s="308" t="s">
        <v>165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ht="7.5" customHeight="1"/>
    <row r="4" spans="1:12" ht="19.5" customHeight="1">
      <c r="A4" s="310" t="s">
        <v>104</v>
      </c>
      <c r="B4" s="314" t="s">
        <v>105</v>
      </c>
      <c r="C4" s="314" t="s">
        <v>166</v>
      </c>
      <c r="D4" s="316" t="s">
        <v>167</v>
      </c>
      <c r="E4" s="285" t="s">
        <v>168</v>
      </c>
      <c r="F4" s="286"/>
      <c r="G4" s="286"/>
      <c r="H4" s="286"/>
      <c r="I4" s="286"/>
      <c r="J4" s="286"/>
      <c r="K4" s="286"/>
      <c r="L4" s="309"/>
    </row>
    <row r="5" spans="1:17" ht="99" customHeight="1">
      <c r="A5" s="273"/>
      <c r="B5" s="315"/>
      <c r="C5" s="315"/>
      <c r="D5" s="317"/>
      <c r="E5" s="95" t="s">
        <v>169</v>
      </c>
      <c r="F5" s="3" t="s">
        <v>170</v>
      </c>
      <c r="G5" s="96" t="s">
        <v>171</v>
      </c>
      <c r="H5" s="3" t="s">
        <v>170</v>
      </c>
      <c r="I5" s="96" t="s">
        <v>172</v>
      </c>
      <c r="J5" s="3" t="s">
        <v>170</v>
      </c>
      <c r="K5" s="96" t="s">
        <v>173</v>
      </c>
      <c r="L5" s="17" t="s">
        <v>170</v>
      </c>
      <c r="N5" s="109"/>
      <c r="O5" s="110"/>
      <c r="P5" s="110"/>
      <c r="Q5" s="115"/>
    </row>
    <row r="6" spans="1:12" ht="15">
      <c r="A6" s="311"/>
      <c r="B6" s="97" t="s">
        <v>174</v>
      </c>
      <c r="C6" s="98">
        <f>C7+C8</f>
        <v>1913</v>
      </c>
      <c r="D6" s="99">
        <v>1</v>
      </c>
      <c r="E6" s="100">
        <f>E7+E8</f>
        <v>735</v>
      </c>
      <c r="F6" s="101">
        <f>E6/C6</f>
        <v>0.38421327757449</v>
      </c>
      <c r="G6" s="98">
        <v>82</v>
      </c>
      <c r="H6" s="101">
        <f>G6/C6</f>
        <v>0.0428646105593309</v>
      </c>
      <c r="I6" s="98">
        <v>218</v>
      </c>
      <c r="J6" s="101">
        <f>I6/C6</f>
        <v>0.113957135389441</v>
      </c>
      <c r="K6" s="98">
        <v>878</v>
      </c>
      <c r="L6" s="111">
        <f>K6/C6</f>
        <v>0.458964976476738</v>
      </c>
    </row>
    <row r="7" spans="1:12" ht="15">
      <c r="A7" s="312"/>
      <c r="B7" s="102" t="s">
        <v>116</v>
      </c>
      <c r="C7" s="98">
        <v>111</v>
      </c>
      <c r="D7" s="103">
        <f>C7/C$6</f>
        <v>0.0580240460010455</v>
      </c>
      <c r="E7" s="100">
        <v>79</v>
      </c>
      <c r="F7" s="101">
        <f>E7/E$6</f>
        <v>0.107482993197279</v>
      </c>
      <c r="G7" s="98">
        <v>1</v>
      </c>
      <c r="H7" s="101">
        <f>G7/G$6</f>
        <v>0.0121951219512195</v>
      </c>
      <c r="I7" s="98"/>
      <c r="J7" s="98"/>
      <c r="K7" s="98">
        <v>31</v>
      </c>
      <c r="L7" s="111">
        <f>K7/K$6</f>
        <v>0.0353075170842825</v>
      </c>
    </row>
    <row r="8" spans="1:12" ht="15">
      <c r="A8" s="313"/>
      <c r="B8" s="102" t="s">
        <v>117</v>
      </c>
      <c r="C8" s="98">
        <v>1802</v>
      </c>
      <c r="D8" s="103">
        <f>C8/C$6</f>
        <v>0.941975953998955</v>
      </c>
      <c r="E8" s="100">
        <v>656</v>
      </c>
      <c r="F8" s="101">
        <f>E8/E$6</f>
        <v>0.892517006802721</v>
      </c>
      <c r="G8" s="98">
        <v>81</v>
      </c>
      <c r="H8" s="101">
        <f>G8/G$6</f>
        <v>0.98780487804878</v>
      </c>
      <c r="I8" s="98">
        <v>218</v>
      </c>
      <c r="J8" s="112">
        <f>I8/I$6</f>
        <v>1</v>
      </c>
      <c r="K8" s="98">
        <v>847</v>
      </c>
      <c r="L8" s="111">
        <f>K8/K$6</f>
        <v>0.964692482915718</v>
      </c>
    </row>
    <row r="9" spans="1:12" ht="15">
      <c r="A9" s="273">
        <v>1</v>
      </c>
      <c r="B9" s="98" t="s">
        <v>118</v>
      </c>
      <c r="C9" s="104"/>
      <c r="D9" s="105"/>
      <c r="E9" s="106"/>
      <c r="F9" s="104"/>
      <c r="G9" s="104"/>
      <c r="H9" s="104"/>
      <c r="I9" s="104"/>
      <c r="J9" s="104"/>
      <c r="K9" s="104"/>
      <c r="L9" s="113"/>
    </row>
    <row r="10" spans="1:12" ht="15">
      <c r="A10" s="273"/>
      <c r="B10" s="102" t="s">
        <v>116</v>
      </c>
      <c r="C10" s="104"/>
      <c r="D10" s="105"/>
      <c r="E10" s="106"/>
      <c r="F10" s="104"/>
      <c r="G10" s="104"/>
      <c r="H10" s="104"/>
      <c r="I10" s="104"/>
      <c r="J10" s="104"/>
      <c r="K10" s="104"/>
      <c r="L10" s="113"/>
    </row>
    <row r="11" spans="1:12" ht="15">
      <c r="A11" s="273"/>
      <c r="B11" s="102" t="s">
        <v>117</v>
      </c>
      <c r="C11" s="104"/>
      <c r="D11" s="105"/>
      <c r="E11" s="106"/>
      <c r="F11" s="104"/>
      <c r="G11" s="104"/>
      <c r="H11" s="104"/>
      <c r="I11" s="104"/>
      <c r="J11" s="104"/>
      <c r="K11" s="104"/>
      <c r="L11" s="113"/>
    </row>
    <row r="12" spans="1:12" ht="15">
      <c r="A12" s="273">
        <v>2</v>
      </c>
      <c r="B12" s="98" t="s">
        <v>119</v>
      </c>
      <c r="C12" s="104"/>
      <c r="D12" s="107"/>
      <c r="E12" s="106"/>
      <c r="F12" s="108"/>
      <c r="G12" s="104"/>
      <c r="H12" s="104"/>
      <c r="I12" s="104"/>
      <c r="J12" s="104"/>
      <c r="K12" s="104"/>
      <c r="L12" s="113"/>
    </row>
    <row r="13" spans="1:12" ht="15">
      <c r="A13" s="273"/>
      <c r="B13" s="102" t="s">
        <v>116</v>
      </c>
      <c r="C13" s="104"/>
      <c r="D13" s="105"/>
      <c r="E13" s="106"/>
      <c r="F13" s="104"/>
      <c r="G13" s="104"/>
      <c r="H13" s="104"/>
      <c r="I13" s="104"/>
      <c r="J13" s="104"/>
      <c r="K13" s="104"/>
      <c r="L13" s="113"/>
    </row>
    <row r="14" spans="1:12" ht="15">
      <c r="A14" s="273"/>
      <c r="B14" s="102" t="s">
        <v>117</v>
      </c>
      <c r="C14" s="104"/>
      <c r="D14" s="107"/>
      <c r="E14" s="106"/>
      <c r="F14" s="104"/>
      <c r="G14" s="104"/>
      <c r="H14" s="104"/>
      <c r="I14" s="104"/>
      <c r="J14" s="104"/>
      <c r="K14" s="104"/>
      <c r="L14" s="113"/>
    </row>
    <row r="15" spans="1:12" ht="15">
      <c r="A15" s="273">
        <v>3</v>
      </c>
      <c r="B15" s="98" t="s">
        <v>121</v>
      </c>
      <c r="C15" s="104">
        <v>20</v>
      </c>
      <c r="D15" s="107">
        <f>C15/C$6</f>
        <v>0.0104547830632514</v>
      </c>
      <c r="E15" s="106">
        <v>2</v>
      </c>
      <c r="F15" s="108">
        <f>E15/E$6</f>
        <v>0.00272108843537415</v>
      </c>
      <c r="G15" s="104">
        <v>1</v>
      </c>
      <c r="H15" s="108">
        <f>G15/G$6</f>
        <v>0.0121951219512195</v>
      </c>
      <c r="I15" s="104">
        <v>12</v>
      </c>
      <c r="J15" s="108">
        <f>I15/I$8</f>
        <v>0.055045871559633</v>
      </c>
      <c r="K15" s="104">
        <v>17</v>
      </c>
      <c r="L15" s="114">
        <f>K15/K$6</f>
        <v>0.0193621867881549</v>
      </c>
    </row>
    <row r="16" spans="1:12" ht="15">
      <c r="A16" s="273"/>
      <c r="B16" s="102" t="s">
        <v>116</v>
      </c>
      <c r="C16" s="104">
        <v>2</v>
      </c>
      <c r="D16" s="107"/>
      <c r="E16" s="106">
        <v>1</v>
      </c>
      <c r="F16" s="104"/>
      <c r="G16" s="104"/>
      <c r="H16" s="104"/>
      <c r="I16" s="104">
        <v>1</v>
      </c>
      <c r="J16" s="108"/>
      <c r="K16" s="104">
        <v>1</v>
      </c>
      <c r="L16" s="113"/>
    </row>
    <row r="17" spans="1:12" ht="15">
      <c r="A17" s="273"/>
      <c r="B17" s="102" t="s">
        <v>117</v>
      </c>
      <c r="C17" s="104">
        <v>18</v>
      </c>
      <c r="D17" s="107"/>
      <c r="E17" s="106">
        <v>1</v>
      </c>
      <c r="F17" s="104"/>
      <c r="G17" s="104">
        <v>1</v>
      </c>
      <c r="H17" s="104"/>
      <c r="I17" s="104">
        <v>11</v>
      </c>
      <c r="J17" s="108"/>
      <c r="K17" s="104">
        <v>16</v>
      </c>
      <c r="L17" s="113"/>
    </row>
    <row r="18" spans="1:12" ht="15">
      <c r="A18" s="273">
        <v>4</v>
      </c>
      <c r="B18" s="98" t="s">
        <v>122</v>
      </c>
      <c r="C18" s="104">
        <v>126</v>
      </c>
      <c r="D18" s="107">
        <f>C18/C$6</f>
        <v>0.0658651332984841</v>
      </c>
      <c r="E18" s="106">
        <v>42</v>
      </c>
      <c r="F18" s="108">
        <f>E18/E$6</f>
        <v>0.0571428571428571</v>
      </c>
      <c r="G18" s="104">
        <v>6</v>
      </c>
      <c r="H18" s="108">
        <f>G18/G$6</f>
        <v>0.0731707317073171</v>
      </c>
      <c r="I18" s="104">
        <v>60</v>
      </c>
      <c r="J18" s="108">
        <f>I18/I$8</f>
        <v>0.275229357798165</v>
      </c>
      <c r="K18" s="104">
        <v>78</v>
      </c>
      <c r="L18" s="114">
        <f>K18/K$6</f>
        <v>0.0888382687927107</v>
      </c>
    </row>
    <row r="19" spans="1:12" ht="15">
      <c r="A19" s="273"/>
      <c r="B19" s="102" t="s">
        <v>116</v>
      </c>
      <c r="C19" s="104">
        <v>3</v>
      </c>
      <c r="D19" s="107"/>
      <c r="E19" s="106">
        <v>2</v>
      </c>
      <c r="F19" s="104"/>
      <c r="G19" s="104"/>
      <c r="H19" s="104"/>
      <c r="I19" s="104">
        <v>1</v>
      </c>
      <c r="J19" s="108"/>
      <c r="K19" s="104">
        <v>1</v>
      </c>
      <c r="L19" s="113"/>
    </row>
    <row r="20" spans="1:12" ht="15">
      <c r="A20" s="273"/>
      <c r="B20" s="102" t="s">
        <v>117</v>
      </c>
      <c r="C20" s="104">
        <v>123</v>
      </c>
      <c r="D20" s="107"/>
      <c r="E20" s="106">
        <v>40</v>
      </c>
      <c r="F20" s="104"/>
      <c r="G20" s="104">
        <v>6</v>
      </c>
      <c r="H20" s="104"/>
      <c r="I20" s="104">
        <v>59</v>
      </c>
      <c r="J20" s="108"/>
      <c r="K20" s="104">
        <v>77</v>
      </c>
      <c r="L20" s="113"/>
    </row>
    <row r="21" spans="1:12" ht="15">
      <c r="A21" s="273">
        <v>5</v>
      </c>
      <c r="B21" s="98" t="s">
        <v>123</v>
      </c>
      <c r="C21" s="104">
        <v>18</v>
      </c>
      <c r="D21" s="107">
        <f>C21/C$6</f>
        <v>0.00940930475692629</v>
      </c>
      <c r="E21" s="106">
        <v>9</v>
      </c>
      <c r="F21" s="108">
        <f>E21/E$6</f>
        <v>0.0122448979591837</v>
      </c>
      <c r="G21" s="104">
        <v>1</v>
      </c>
      <c r="H21" s="108">
        <f>G21/G$6</f>
        <v>0.0121951219512195</v>
      </c>
      <c r="I21" s="104">
        <v>5</v>
      </c>
      <c r="J21" s="108">
        <f>I21/I$8</f>
        <v>0.0229357798165138</v>
      </c>
      <c r="K21" s="104">
        <v>8</v>
      </c>
      <c r="L21" s="114">
        <f>K21/K$6</f>
        <v>0.00911161731207289</v>
      </c>
    </row>
    <row r="22" spans="1:12" ht="15">
      <c r="A22" s="273"/>
      <c r="B22" s="102" t="s">
        <v>116</v>
      </c>
      <c r="C22" s="104">
        <v>2</v>
      </c>
      <c r="D22" s="107"/>
      <c r="E22" s="106">
        <v>2</v>
      </c>
      <c r="F22" s="104"/>
      <c r="G22" s="104"/>
      <c r="H22" s="104"/>
      <c r="I22" s="104"/>
      <c r="J22" s="108"/>
      <c r="K22" s="104"/>
      <c r="L22" s="113"/>
    </row>
    <row r="23" spans="1:12" ht="15">
      <c r="A23" s="273"/>
      <c r="B23" s="102" t="s">
        <v>117</v>
      </c>
      <c r="C23" s="104">
        <v>16</v>
      </c>
      <c r="D23" s="107"/>
      <c r="E23" s="106">
        <v>7</v>
      </c>
      <c r="F23" s="104"/>
      <c r="G23" s="104">
        <v>1</v>
      </c>
      <c r="H23" s="104"/>
      <c r="I23" s="104">
        <v>5</v>
      </c>
      <c r="J23" s="108"/>
      <c r="K23" s="104">
        <v>8</v>
      </c>
      <c r="L23" s="113"/>
    </row>
    <row r="24" spans="1:12" ht="15">
      <c r="A24" s="273">
        <v>6</v>
      </c>
      <c r="B24" s="98" t="s">
        <v>124</v>
      </c>
      <c r="C24" s="104">
        <v>40</v>
      </c>
      <c r="D24" s="107">
        <f>C24/C$6</f>
        <v>0.0209095661265029</v>
      </c>
      <c r="E24" s="106">
        <v>21</v>
      </c>
      <c r="F24" s="108">
        <f>E24/E$6</f>
        <v>0.0285714285714286</v>
      </c>
      <c r="G24" s="104">
        <v>1</v>
      </c>
      <c r="H24" s="108">
        <f>G24/G$6</f>
        <v>0.0121951219512195</v>
      </c>
      <c r="I24" s="104">
        <v>16</v>
      </c>
      <c r="J24" s="108">
        <f>I24/I$8</f>
        <v>0.073394495412844</v>
      </c>
      <c r="K24" s="104">
        <v>18</v>
      </c>
      <c r="L24" s="114">
        <f>K24/K$6</f>
        <v>0.020501138952164</v>
      </c>
    </row>
    <row r="25" spans="1:12" ht="15">
      <c r="A25" s="273"/>
      <c r="B25" s="102" t="s">
        <v>116</v>
      </c>
      <c r="C25" s="104"/>
      <c r="D25" s="105"/>
      <c r="E25" s="106"/>
      <c r="F25" s="104"/>
      <c r="G25" s="104"/>
      <c r="H25" s="104"/>
      <c r="I25" s="104"/>
      <c r="J25" s="108"/>
      <c r="K25" s="104"/>
      <c r="L25" s="113"/>
    </row>
    <row r="26" spans="1:12" ht="15">
      <c r="A26" s="273"/>
      <c r="B26" s="102" t="s">
        <v>117</v>
      </c>
      <c r="C26" s="104">
        <v>40</v>
      </c>
      <c r="D26" s="107"/>
      <c r="E26" s="106">
        <v>21</v>
      </c>
      <c r="F26" s="104"/>
      <c r="G26" s="104">
        <v>1</v>
      </c>
      <c r="H26" s="104"/>
      <c r="I26" s="104">
        <v>16</v>
      </c>
      <c r="J26" s="108"/>
      <c r="K26" s="104">
        <v>18</v>
      </c>
      <c r="L26" s="113"/>
    </row>
    <row r="27" spans="1:12" ht="15">
      <c r="A27" s="273">
        <v>7</v>
      </c>
      <c r="B27" s="98" t="s">
        <v>125</v>
      </c>
      <c r="C27" s="104">
        <v>49</v>
      </c>
      <c r="D27" s="107">
        <f>C27/C$6</f>
        <v>0.025614218504966</v>
      </c>
      <c r="E27" s="106">
        <v>6</v>
      </c>
      <c r="F27" s="108">
        <f>E27/E$6</f>
        <v>0.00816326530612245</v>
      </c>
      <c r="G27" s="104">
        <v>1</v>
      </c>
      <c r="H27" s="108">
        <f>G27/G$6</f>
        <v>0.0121951219512195</v>
      </c>
      <c r="I27" s="104">
        <v>29</v>
      </c>
      <c r="J27" s="108">
        <f>I27/I$8</f>
        <v>0.13302752293578</v>
      </c>
      <c r="K27" s="104">
        <v>42</v>
      </c>
      <c r="L27" s="114">
        <f>K27/K$6</f>
        <v>0.0478359908883827</v>
      </c>
    </row>
    <row r="28" spans="1:12" ht="15">
      <c r="A28" s="273"/>
      <c r="B28" s="102" t="s">
        <v>116</v>
      </c>
      <c r="C28" s="104"/>
      <c r="D28" s="105"/>
      <c r="E28" s="106"/>
      <c r="F28" s="104"/>
      <c r="G28" s="104"/>
      <c r="H28" s="104"/>
      <c r="I28" s="104"/>
      <c r="J28" s="108"/>
      <c r="K28" s="104"/>
      <c r="L28" s="113"/>
    </row>
    <row r="29" spans="1:12" ht="15">
      <c r="A29" s="273"/>
      <c r="B29" s="102" t="s">
        <v>117</v>
      </c>
      <c r="C29" s="104">
        <v>49</v>
      </c>
      <c r="D29" s="107"/>
      <c r="E29" s="106">
        <v>6</v>
      </c>
      <c r="F29" s="104"/>
      <c r="G29" s="104">
        <v>1</v>
      </c>
      <c r="H29" s="104"/>
      <c r="I29" s="104">
        <v>29</v>
      </c>
      <c r="J29" s="108"/>
      <c r="K29" s="104">
        <v>42</v>
      </c>
      <c r="L29" s="113"/>
    </row>
    <row r="30" spans="1:12" ht="15">
      <c r="A30" s="273">
        <v>8</v>
      </c>
      <c r="B30" s="98" t="s">
        <v>126</v>
      </c>
      <c r="C30" s="104">
        <v>72</v>
      </c>
      <c r="D30" s="107">
        <f>C30/C$6</f>
        <v>0.0376372190277052</v>
      </c>
      <c r="E30" s="106">
        <v>29</v>
      </c>
      <c r="F30" s="108">
        <f>E30/E$6</f>
        <v>0.0394557823129252</v>
      </c>
      <c r="G30" s="104">
        <v>1</v>
      </c>
      <c r="H30" s="108">
        <f>G30/G$6</f>
        <v>0.0121951219512195</v>
      </c>
      <c r="I30" s="104">
        <v>32</v>
      </c>
      <c r="J30" s="108">
        <f>I30/I$8</f>
        <v>0.146788990825688</v>
      </c>
      <c r="K30" s="104">
        <v>42</v>
      </c>
      <c r="L30" s="114">
        <f>K30/K$6</f>
        <v>0.0478359908883827</v>
      </c>
    </row>
    <row r="31" spans="1:12" ht="15">
      <c r="A31" s="273"/>
      <c r="B31" s="102" t="s">
        <v>116</v>
      </c>
      <c r="C31" s="104">
        <v>12</v>
      </c>
      <c r="D31" s="107"/>
      <c r="E31" s="106">
        <v>5</v>
      </c>
      <c r="F31" s="104"/>
      <c r="G31" s="104"/>
      <c r="H31" s="104"/>
      <c r="I31" s="104">
        <v>7</v>
      </c>
      <c r="J31" s="108"/>
      <c r="K31" s="104">
        <v>7</v>
      </c>
      <c r="L31" s="113"/>
    </row>
    <row r="32" spans="1:12" ht="15">
      <c r="A32" s="273"/>
      <c r="B32" s="102" t="s">
        <v>117</v>
      </c>
      <c r="C32" s="104">
        <v>60</v>
      </c>
      <c r="D32" s="107"/>
      <c r="E32" s="106">
        <v>24</v>
      </c>
      <c r="F32" s="104"/>
      <c r="G32" s="104">
        <v>1</v>
      </c>
      <c r="H32" s="104"/>
      <c r="I32" s="104">
        <v>25</v>
      </c>
      <c r="J32" s="108"/>
      <c r="K32" s="104">
        <v>35</v>
      </c>
      <c r="L32" s="113"/>
    </row>
    <row r="33" spans="1:12" ht="15">
      <c r="A33" s="273">
        <v>9</v>
      </c>
      <c r="B33" s="98" t="s">
        <v>127</v>
      </c>
      <c r="C33" s="104"/>
      <c r="D33" s="107"/>
      <c r="E33" s="106"/>
      <c r="F33" s="108"/>
      <c r="G33" s="104"/>
      <c r="H33" s="108"/>
      <c r="I33" s="104"/>
      <c r="J33" s="108"/>
      <c r="K33" s="104"/>
      <c r="L33" s="114"/>
    </row>
    <row r="34" spans="1:12" ht="15">
      <c r="A34" s="273"/>
      <c r="B34" s="102" t="s">
        <v>116</v>
      </c>
      <c r="C34" s="104"/>
      <c r="D34" s="107"/>
      <c r="E34" s="106"/>
      <c r="F34" s="104"/>
      <c r="G34" s="104"/>
      <c r="H34" s="104"/>
      <c r="I34" s="104"/>
      <c r="J34" s="108"/>
      <c r="K34" s="104"/>
      <c r="L34" s="113"/>
    </row>
    <row r="35" spans="1:12" ht="15">
      <c r="A35" s="273"/>
      <c r="B35" s="102" t="s">
        <v>117</v>
      </c>
      <c r="C35" s="104"/>
      <c r="D35" s="105"/>
      <c r="E35" s="106"/>
      <c r="F35" s="104"/>
      <c r="G35" s="104"/>
      <c r="H35" s="104"/>
      <c r="I35" s="104"/>
      <c r="J35" s="108"/>
      <c r="K35" s="104"/>
      <c r="L35" s="113"/>
    </row>
    <row r="36" spans="1:12" ht="15">
      <c r="A36" s="273">
        <v>10</v>
      </c>
      <c r="B36" s="98" t="s">
        <v>128</v>
      </c>
      <c r="C36" s="104">
        <v>14</v>
      </c>
      <c r="D36" s="107">
        <f>C36/C$6</f>
        <v>0.00731834814427601</v>
      </c>
      <c r="E36" s="106">
        <v>12</v>
      </c>
      <c r="F36" s="108">
        <f>E36/E$6</f>
        <v>0.0163265306122449</v>
      </c>
      <c r="G36" s="104"/>
      <c r="H36" s="104"/>
      <c r="I36" s="104">
        <v>2</v>
      </c>
      <c r="J36" s="108">
        <f>I36/I$8</f>
        <v>0.00917431192660551</v>
      </c>
      <c r="K36" s="104">
        <v>2</v>
      </c>
      <c r="L36" s="114"/>
    </row>
    <row r="37" spans="1:12" ht="15">
      <c r="A37" s="273"/>
      <c r="B37" s="102" t="s">
        <v>116</v>
      </c>
      <c r="C37" s="104">
        <v>1</v>
      </c>
      <c r="D37" s="105"/>
      <c r="E37" s="106">
        <v>1</v>
      </c>
      <c r="F37" s="104"/>
      <c r="G37" s="104"/>
      <c r="H37" s="104"/>
      <c r="I37" s="104"/>
      <c r="J37" s="108"/>
      <c r="K37" s="104"/>
      <c r="L37" s="113"/>
    </row>
    <row r="38" spans="1:12" ht="15">
      <c r="A38" s="273"/>
      <c r="B38" s="102" t="s">
        <v>117</v>
      </c>
      <c r="C38" s="104">
        <v>13</v>
      </c>
      <c r="D38" s="107"/>
      <c r="E38" s="106">
        <v>11</v>
      </c>
      <c r="F38" s="104"/>
      <c r="G38" s="104"/>
      <c r="H38" s="104"/>
      <c r="I38" s="104">
        <v>2</v>
      </c>
      <c r="J38" s="108"/>
      <c r="K38" s="104">
        <v>2</v>
      </c>
      <c r="L38" s="113"/>
    </row>
    <row r="39" spans="1:12" ht="15">
      <c r="A39" s="273">
        <v>11</v>
      </c>
      <c r="B39" s="98" t="s">
        <v>129</v>
      </c>
      <c r="C39" s="104">
        <v>8</v>
      </c>
      <c r="D39" s="107">
        <f>C39/C$6</f>
        <v>0.00418191322530057</v>
      </c>
      <c r="E39" s="106">
        <v>5</v>
      </c>
      <c r="F39" s="108">
        <f>E39/E$6</f>
        <v>0.00680272108843537</v>
      </c>
      <c r="G39" s="104"/>
      <c r="H39" s="108"/>
      <c r="I39" s="104">
        <v>2</v>
      </c>
      <c r="J39" s="108">
        <f>I39/I$8</f>
        <v>0.00917431192660551</v>
      </c>
      <c r="K39" s="104">
        <v>3</v>
      </c>
      <c r="L39" s="114">
        <f>K39/K$6</f>
        <v>0.00341685649202733</v>
      </c>
    </row>
    <row r="40" spans="1:12" ht="15">
      <c r="A40" s="273"/>
      <c r="B40" s="102" t="s">
        <v>116</v>
      </c>
      <c r="C40" s="104"/>
      <c r="D40" s="105"/>
      <c r="E40" s="106"/>
      <c r="F40" s="104"/>
      <c r="G40" s="104"/>
      <c r="H40" s="104"/>
      <c r="I40" s="104"/>
      <c r="J40" s="108"/>
      <c r="K40" s="104"/>
      <c r="L40" s="113"/>
    </row>
    <row r="41" spans="1:12" ht="15">
      <c r="A41" s="273"/>
      <c r="B41" s="102" t="s">
        <v>117</v>
      </c>
      <c r="C41" s="104">
        <v>8</v>
      </c>
      <c r="D41" s="107"/>
      <c r="E41" s="106">
        <v>5</v>
      </c>
      <c r="F41" s="104"/>
      <c r="G41" s="104"/>
      <c r="H41" s="104"/>
      <c r="I41" s="104">
        <v>2</v>
      </c>
      <c r="J41" s="108"/>
      <c r="K41" s="104">
        <v>3</v>
      </c>
      <c r="L41" s="113"/>
    </row>
    <row r="42" spans="1:12" ht="15">
      <c r="A42" s="273">
        <v>12</v>
      </c>
      <c r="B42" s="98" t="s">
        <v>130</v>
      </c>
      <c r="C42" s="104">
        <v>28</v>
      </c>
      <c r="D42" s="107">
        <f>C42/C$6</f>
        <v>0.014636696288552</v>
      </c>
      <c r="E42" s="106">
        <v>17</v>
      </c>
      <c r="F42" s="108">
        <f>E42/E$6</f>
        <v>0.0231292517006803</v>
      </c>
      <c r="G42" s="104">
        <v>3</v>
      </c>
      <c r="H42" s="108">
        <f>G42/G$6</f>
        <v>0.0365853658536585</v>
      </c>
      <c r="I42" s="104">
        <v>5</v>
      </c>
      <c r="J42" s="108">
        <f>I42/I$8</f>
        <v>0.0229357798165138</v>
      </c>
      <c r="K42" s="104">
        <v>8</v>
      </c>
      <c r="L42" s="114">
        <f>K42/K$6</f>
        <v>0.00911161731207289</v>
      </c>
    </row>
    <row r="43" spans="1:12" ht="15">
      <c r="A43" s="273"/>
      <c r="B43" s="102" t="s">
        <v>116</v>
      </c>
      <c r="C43" s="104"/>
      <c r="D43" s="107"/>
      <c r="E43" s="106"/>
      <c r="F43" s="104"/>
      <c r="G43" s="104"/>
      <c r="H43" s="104"/>
      <c r="I43" s="104"/>
      <c r="J43" s="108"/>
      <c r="K43" s="104"/>
      <c r="L43" s="113"/>
    </row>
    <row r="44" spans="1:12" ht="15">
      <c r="A44" s="273"/>
      <c r="B44" s="102" t="s">
        <v>117</v>
      </c>
      <c r="C44" s="104">
        <v>28</v>
      </c>
      <c r="D44" s="107"/>
      <c r="E44" s="106">
        <v>17</v>
      </c>
      <c r="F44" s="104"/>
      <c r="G44" s="104">
        <v>3</v>
      </c>
      <c r="H44" s="104"/>
      <c r="I44" s="104">
        <v>5</v>
      </c>
      <c r="J44" s="108"/>
      <c r="K44" s="104">
        <v>8</v>
      </c>
      <c r="L44" s="113"/>
    </row>
    <row r="45" spans="1:12" ht="15">
      <c r="A45" s="273">
        <v>13</v>
      </c>
      <c r="B45" s="98" t="s">
        <v>131</v>
      </c>
      <c r="C45" s="104">
        <v>94</v>
      </c>
      <c r="D45" s="107">
        <f>C45/C$6</f>
        <v>0.0491374803972818</v>
      </c>
      <c r="E45" s="106">
        <v>92</v>
      </c>
      <c r="F45" s="108">
        <f>E45/E$6</f>
        <v>0.125170068027211</v>
      </c>
      <c r="G45" s="104"/>
      <c r="H45" s="108"/>
      <c r="I45" s="104">
        <v>1</v>
      </c>
      <c r="J45" s="108">
        <f>I45/I$8</f>
        <v>0.00458715596330275</v>
      </c>
      <c r="K45" s="104">
        <v>2</v>
      </c>
      <c r="L45" s="114"/>
    </row>
    <row r="46" spans="1:12" ht="15">
      <c r="A46" s="273"/>
      <c r="B46" s="102" t="s">
        <v>116</v>
      </c>
      <c r="C46" s="104">
        <v>63</v>
      </c>
      <c r="D46" s="107"/>
      <c r="E46" s="106">
        <v>63</v>
      </c>
      <c r="F46" s="104"/>
      <c r="G46" s="104"/>
      <c r="H46" s="104"/>
      <c r="I46" s="104"/>
      <c r="J46" s="108"/>
      <c r="K46" s="104"/>
      <c r="L46" s="113"/>
    </row>
    <row r="47" spans="1:12" ht="15">
      <c r="A47" s="273"/>
      <c r="B47" s="102" t="s">
        <v>117</v>
      </c>
      <c r="C47" s="104">
        <v>31</v>
      </c>
      <c r="D47" s="107"/>
      <c r="E47" s="106">
        <v>29</v>
      </c>
      <c r="F47" s="104"/>
      <c r="G47" s="104"/>
      <c r="H47" s="104"/>
      <c r="I47" s="104">
        <v>1</v>
      </c>
      <c r="J47" s="108"/>
      <c r="K47" s="104">
        <v>2</v>
      </c>
      <c r="L47" s="113"/>
    </row>
    <row r="48" spans="1:12" ht="15">
      <c r="A48" s="273">
        <v>14</v>
      </c>
      <c r="B48" s="98" t="s">
        <v>132</v>
      </c>
      <c r="C48" s="104">
        <v>64</v>
      </c>
      <c r="D48" s="107">
        <f>C48/C$6</f>
        <v>0.0334553058024046</v>
      </c>
      <c r="E48" s="106">
        <v>25</v>
      </c>
      <c r="F48" s="108">
        <f>E48/E$6</f>
        <v>0.0340136054421769</v>
      </c>
      <c r="G48" s="104">
        <v>3</v>
      </c>
      <c r="H48" s="108">
        <f>G48/G$6</f>
        <v>0.0365853658536585</v>
      </c>
      <c r="I48" s="104">
        <v>27</v>
      </c>
      <c r="J48" s="108">
        <f>I48/I$8</f>
        <v>0.123853211009174</v>
      </c>
      <c r="K48" s="104">
        <v>36</v>
      </c>
      <c r="L48" s="114">
        <f>K48/K$6</f>
        <v>0.041002277904328</v>
      </c>
    </row>
    <row r="49" spans="1:12" ht="15">
      <c r="A49" s="273"/>
      <c r="B49" s="102" t="s">
        <v>116</v>
      </c>
      <c r="C49" s="104">
        <v>1</v>
      </c>
      <c r="D49" s="105"/>
      <c r="E49" s="106"/>
      <c r="F49" s="104"/>
      <c r="G49" s="104"/>
      <c r="H49" s="104"/>
      <c r="I49" s="104"/>
      <c r="J49" s="108"/>
      <c r="K49" s="104">
        <v>1</v>
      </c>
      <c r="L49" s="113"/>
    </row>
    <row r="50" spans="1:12" ht="15">
      <c r="A50" s="273"/>
      <c r="B50" s="102" t="s">
        <v>117</v>
      </c>
      <c r="C50" s="104">
        <v>63</v>
      </c>
      <c r="D50" s="107"/>
      <c r="E50" s="106">
        <v>25</v>
      </c>
      <c r="F50" s="104"/>
      <c r="G50" s="104">
        <v>3</v>
      </c>
      <c r="H50" s="104"/>
      <c r="I50" s="104">
        <v>27</v>
      </c>
      <c r="J50" s="108"/>
      <c r="K50" s="104">
        <v>35</v>
      </c>
      <c r="L50" s="113"/>
    </row>
    <row r="51" spans="1:12" ht="15">
      <c r="A51" s="273">
        <v>15</v>
      </c>
      <c r="B51" s="98" t="s">
        <v>133</v>
      </c>
      <c r="C51" s="104">
        <v>54</v>
      </c>
      <c r="D51" s="107">
        <f>C51/C$6</f>
        <v>0.0282279142707789</v>
      </c>
      <c r="E51" s="106">
        <v>15</v>
      </c>
      <c r="F51" s="108">
        <f>E51/E$6</f>
        <v>0.0204081632653061</v>
      </c>
      <c r="G51" s="104">
        <v>1</v>
      </c>
      <c r="H51" s="108">
        <f>G51/G$6</f>
        <v>0.0121951219512195</v>
      </c>
      <c r="I51" s="104">
        <v>22</v>
      </c>
      <c r="J51" s="108">
        <f>I51/I$8</f>
        <v>0.100917431192661</v>
      </c>
      <c r="K51" s="104">
        <v>38</v>
      </c>
      <c r="L51" s="114">
        <f>K51/K$6</f>
        <v>0.0432801822323462</v>
      </c>
    </row>
    <row r="52" spans="1:12" ht="15">
      <c r="A52" s="273"/>
      <c r="B52" s="102" t="s">
        <v>116</v>
      </c>
      <c r="C52" s="104"/>
      <c r="D52" s="105"/>
      <c r="E52" s="106"/>
      <c r="F52" s="104"/>
      <c r="G52" s="104"/>
      <c r="H52" s="104"/>
      <c r="I52" s="104"/>
      <c r="J52" s="108"/>
      <c r="K52" s="104"/>
      <c r="L52" s="113"/>
    </row>
    <row r="53" spans="1:12" ht="15">
      <c r="A53" s="273"/>
      <c r="B53" s="102" t="s">
        <v>117</v>
      </c>
      <c r="C53" s="104">
        <v>54</v>
      </c>
      <c r="D53" s="107"/>
      <c r="E53" s="106">
        <v>15</v>
      </c>
      <c r="F53" s="104"/>
      <c r="G53" s="104">
        <v>1</v>
      </c>
      <c r="H53" s="104"/>
      <c r="I53" s="104">
        <v>22</v>
      </c>
      <c r="J53" s="108"/>
      <c r="K53" s="104">
        <v>38</v>
      </c>
      <c r="L53" s="113"/>
    </row>
    <row r="54" spans="1:12" ht="15">
      <c r="A54" s="273">
        <v>16</v>
      </c>
      <c r="B54" s="98" t="s">
        <v>134</v>
      </c>
      <c r="C54" s="104">
        <v>21</v>
      </c>
      <c r="D54" s="107">
        <f>C54/C$6</f>
        <v>0.010977522216414</v>
      </c>
      <c r="E54" s="106">
        <v>3</v>
      </c>
      <c r="F54" s="108">
        <f>E54/E$6</f>
        <v>0.00408163265306122</v>
      </c>
      <c r="G54" s="104"/>
      <c r="H54" s="108">
        <f>G54/G$6</f>
        <v>0</v>
      </c>
      <c r="I54" s="104">
        <v>8</v>
      </c>
      <c r="J54" s="108">
        <f>I54/I$8</f>
        <v>0.036697247706422</v>
      </c>
      <c r="K54" s="104">
        <v>10</v>
      </c>
      <c r="L54" s="114">
        <f>K54/K$6</f>
        <v>0.0113895216400911</v>
      </c>
    </row>
    <row r="55" spans="1:12" ht="15">
      <c r="A55" s="273"/>
      <c r="B55" s="102" t="s">
        <v>116</v>
      </c>
      <c r="C55" s="104"/>
      <c r="D55" s="105"/>
      <c r="E55" s="106"/>
      <c r="F55" s="104"/>
      <c r="G55" s="104"/>
      <c r="H55" s="104"/>
      <c r="I55" s="104"/>
      <c r="J55" s="108"/>
      <c r="K55" s="104"/>
      <c r="L55" s="113"/>
    </row>
    <row r="56" spans="1:12" ht="15">
      <c r="A56" s="273"/>
      <c r="B56" s="102" t="s">
        <v>117</v>
      </c>
      <c r="C56" s="104">
        <v>21</v>
      </c>
      <c r="D56" s="105"/>
      <c r="E56" s="106">
        <v>3</v>
      </c>
      <c r="F56" s="104"/>
      <c r="G56" s="104"/>
      <c r="H56" s="104"/>
      <c r="I56" s="104">
        <v>8</v>
      </c>
      <c r="J56" s="108"/>
      <c r="K56" s="104">
        <v>10</v>
      </c>
      <c r="L56" s="113"/>
    </row>
    <row r="57" spans="1:12" ht="15">
      <c r="A57" s="273">
        <v>17</v>
      </c>
      <c r="B57" s="98" t="s">
        <v>135</v>
      </c>
      <c r="C57" s="104">
        <v>40</v>
      </c>
      <c r="D57" s="107">
        <f>C57/C$6</f>
        <v>0.0209095661265029</v>
      </c>
      <c r="E57" s="106">
        <v>15</v>
      </c>
      <c r="F57" s="108">
        <f>E57/E$6</f>
        <v>0.0204081632653061</v>
      </c>
      <c r="G57" s="104">
        <v>10</v>
      </c>
      <c r="H57" s="108">
        <f>G57/G$6</f>
        <v>0.121951219512195</v>
      </c>
      <c r="I57" s="104">
        <v>9</v>
      </c>
      <c r="J57" s="108">
        <f>I57/I$8</f>
        <v>0.0412844036697248</v>
      </c>
      <c r="K57" s="104">
        <v>15</v>
      </c>
      <c r="L57" s="114">
        <f>K57/K$6</f>
        <v>0.0170842824601367</v>
      </c>
    </row>
    <row r="58" spans="1:12" ht="15">
      <c r="A58" s="273"/>
      <c r="B58" s="102" t="s">
        <v>116</v>
      </c>
      <c r="C58" s="104">
        <v>5</v>
      </c>
      <c r="D58" s="105"/>
      <c r="E58" s="106">
        <v>4</v>
      </c>
      <c r="F58" s="104"/>
      <c r="G58" s="104"/>
      <c r="H58" s="104"/>
      <c r="I58" s="104">
        <v>1</v>
      </c>
      <c r="J58" s="108"/>
      <c r="K58" s="104">
        <v>1</v>
      </c>
      <c r="L58" s="113"/>
    </row>
    <row r="59" spans="1:12" ht="15">
      <c r="A59" s="273"/>
      <c r="B59" s="102" t="s">
        <v>117</v>
      </c>
      <c r="C59" s="104">
        <v>35</v>
      </c>
      <c r="D59" s="105"/>
      <c r="E59" s="106">
        <v>11</v>
      </c>
      <c r="F59" s="104"/>
      <c r="G59" s="104">
        <v>10</v>
      </c>
      <c r="H59" s="104"/>
      <c r="I59" s="104">
        <v>8</v>
      </c>
      <c r="J59" s="108"/>
      <c r="K59" s="104">
        <v>14</v>
      </c>
      <c r="L59" s="113"/>
    </row>
    <row r="60" spans="1:12" ht="15">
      <c r="A60" s="273">
        <v>18</v>
      </c>
      <c r="B60" s="98" t="s">
        <v>136</v>
      </c>
      <c r="C60" s="104">
        <v>191</v>
      </c>
      <c r="D60" s="107">
        <f>C60/C$6</f>
        <v>0.0998431782540512</v>
      </c>
      <c r="E60" s="106">
        <v>65</v>
      </c>
      <c r="F60" s="108">
        <f>E60/E$6</f>
        <v>0.0884353741496599</v>
      </c>
      <c r="G60" s="104">
        <v>7</v>
      </c>
      <c r="H60" s="108">
        <f>G60/G$6</f>
        <v>0.0853658536585366</v>
      </c>
      <c r="I60" s="104">
        <v>65</v>
      </c>
      <c r="J60" s="108">
        <f>I60/I$8</f>
        <v>0.298165137614679</v>
      </c>
      <c r="K60" s="104">
        <v>119</v>
      </c>
      <c r="L60" s="114">
        <f>K60/K$6</f>
        <v>0.135535307517084</v>
      </c>
    </row>
    <row r="61" spans="1:12" ht="15">
      <c r="A61" s="273"/>
      <c r="B61" s="102" t="s">
        <v>116</v>
      </c>
      <c r="C61" s="104"/>
      <c r="D61" s="105"/>
      <c r="E61" s="106"/>
      <c r="F61" s="104"/>
      <c r="G61" s="104"/>
      <c r="H61" s="104"/>
      <c r="I61" s="104"/>
      <c r="J61" s="108"/>
      <c r="K61" s="104"/>
      <c r="L61" s="113"/>
    </row>
    <row r="62" spans="1:12" ht="15">
      <c r="A62" s="273"/>
      <c r="B62" s="102" t="s">
        <v>117</v>
      </c>
      <c r="C62" s="104">
        <v>191</v>
      </c>
      <c r="D62" s="105"/>
      <c r="E62" s="106">
        <v>65</v>
      </c>
      <c r="F62" s="104"/>
      <c r="G62" s="104">
        <v>7</v>
      </c>
      <c r="H62" s="104"/>
      <c r="I62" s="104">
        <v>65</v>
      </c>
      <c r="J62" s="108"/>
      <c r="K62" s="104">
        <v>119</v>
      </c>
      <c r="L62" s="113"/>
    </row>
    <row r="63" spans="1:12" ht="15">
      <c r="A63" s="273">
        <v>19</v>
      </c>
      <c r="B63" s="98" t="s">
        <v>137</v>
      </c>
      <c r="C63" s="104">
        <v>43</v>
      </c>
      <c r="D63" s="107">
        <f>C63/C$6</f>
        <v>0.0224777835859906</v>
      </c>
      <c r="E63" s="106">
        <v>18</v>
      </c>
      <c r="F63" s="108">
        <f>E63/E$6</f>
        <v>0.0244897959183673</v>
      </c>
      <c r="G63" s="104">
        <v>1</v>
      </c>
      <c r="H63" s="108">
        <f>G63/G$6</f>
        <v>0.0121951219512195</v>
      </c>
      <c r="I63" s="104">
        <v>17</v>
      </c>
      <c r="J63" s="108">
        <f>I63/I$8</f>
        <v>0.0779816513761468</v>
      </c>
      <c r="K63" s="104">
        <v>24</v>
      </c>
      <c r="L63" s="114">
        <f>K63/K$6</f>
        <v>0.0273348519362187</v>
      </c>
    </row>
    <row r="64" spans="1:12" ht="15">
      <c r="A64" s="273"/>
      <c r="B64" s="102" t="s">
        <v>116</v>
      </c>
      <c r="C64" s="104"/>
      <c r="D64" s="105"/>
      <c r="E64" s="106"/>
      <c r="F64" s="104"/>
      <c r="G64" s="104"/>
      <c r="H64" s="104"/>
      <c r="I64" s="104"/>
      <c r="J64" s="108"/>
      <c r="K64" s="104"/>
      <c r="L64" s="113"/>
    </row>
    <row r="65" spans="1:12" ht="15">
      <c r="A65" s="273"/>
      <c r="B65" s="102" t="s">
        <v>117</v>
      </c>
      <c r="C65" s="104">
        <v>43</v>
      </c>
      <c r="D65" s="105"/>
      <c r="E65" s="106">
        <v>18</v>
      </c>
      <c r="F65" s="104"/>
      <c r="G65" s="104">
        <v>1</v>
      </c>
      <c r="H65" s="104"/>
      <c r="I65" s="104">
        <v>17</v>
      </c>
      <c r="J65" s="108"/>
      <c r="K65" s="104">
        <v>24</v>
      </c>
      <c r="L65" s="113"/>
    </row>
    <row r="66" spans="1:12" ht="15">
      <c r="A66" s="273">
        <v>20</v>
      </c>
      <c r="B66" s="98" t="s">
        <v>138</v>
      </c>
      <c r="C66" s="104">
        <v>94</v>
      </c>
      <c r="D66" s="107">
        <f>C66/C$6</f>
        <v>0.0491374803972818</v>
      </c>
      <c r="E66" s="106">
        <v>30</v>
      </c>
      <c r="F66" s="108">
        <f>E66/E$6</f>
        <v>0.0408163265306122</v>
      </c>
      <c r="G66" s="104">
        <v>2</v>
      </c>
      <c r="H66" s="108">
        <f>G66/G$6</f>
        <v>0.024390243902439</v>
      </c>
      <c r="I66" s="104">
        <v>24</v>
      </c>
      <c r="J66" s="108">
        <f>I66/I$8</f>
        <v>0.110091743119266</v>
      </c>
      <c r="K66" s="104">
        <v>42</v>
      </c>
      <c r="L66" s="114">
        <f>K66/K$6</f>
        <v>0.0478359908883827</v>
      </c>
    </row>
    <row r="67" spans="1:12" ht="15">
      <c r="A67" s="273"/>
      <c r="B67" s="102" t="s">
        <v>116</v>
      </c>
      <c r="C67" s="104"/>
      <c r="D67" s="105"/>
      <c r="E67" s="106"/>
      <c r="F67" s="104"/>
      <c r="G67" s="104"/>
      <c r="H67" s="104"/>
      <c r="I67" s="104"/>
      <c r="J67" s="108"/>
      <c r="K67" s="104"/>
      <c r="L67" s="113"/>
    </row>
    <row r="68" spans="1:12" ht="15">
      <c r="A68" s="273"/>
      <c r="B68" s="102" t="s">
        <v>117</v>
      </c>
      <c r="C68" s="104">
        <v>98</v>
      </c>
      <c r="D68" s="105"/>
      <c r="E68" s="106">
        <v>30</v>
      </c>
      <c r="F68" s="104"/>
      <c r="G68" s="104">
        <v>2</v>
      </c>
      <c r="H68" s="104"/>
      <c r="I68" s="104">
        <v>24</v>
      </c>
      <c r="J68" s="108"/>
      <c r="K68" s="104">
        <v>42</v>
      </c>
      <c r="L68" s="113"/>
    </row>
    <row r="69" spans="1:12" ht="15">
      <c r="A69" s="273">
        <v>21</v>
      </c>
      <c r="B69" s="98" t="s">
        <v>139</v>
      </c>
      <c r="C69" s="104">
        <v>3</v>
      </c>
      <c r="D69" s="107">
        <f>C69/C$6</f>
        <v>0.00156821745948772</v>
      </c>
      <c r="E69" s="106">
        <v>1</v>
      </c>
      <c r="F69" s="108">
        <f>E69/E$6</f>
        <v>0.00136054421768707</v>
      </c>
      <c r="G69" s="104"/>
      <c r="H69" s="108"/>
      <c r="I69" s="104">
        <v>2</v>
      </c>
      <c r="J69" s="108">
        <f>I69/I$8</f>
        <v>0.00917431192660551</v>
      </c>
      <c r="K69" s="104">
        <v>2</v>
      </c>
      <c r="L69" s="114"/>
    </row>
    <row r="70" spans="1:12" ht="15">
      <c r="A70" s="273"/>
      <c r="B70" s="102" t="s">
        <v>116</v>
      </c>
      <c r="C70" s="104">
        <v>2</v>
      </c>
      <c r="D70" s="105"/>
      <c r="E70" s="106"/>
      <c r="F70" s="104"/>
      <c r="G70" s="104"/>
      <c r="H70" s="104"/>
      <c r="I70" s="104">
        <v>2</v>
      </c>
      <c r="J70" s="108"/>
      <c r="K70" s="104">
        <v>2</v>
      </c>
      <c r="L70" s="113"/>
    </row>
    <row r="71" spans="1:12" ht="15">
      <c r="A71" s="273"/>
      <c r="B71" s="102" t="s">
        <v>117</v>
      </c>
      <c r="C71" s="104">
        <v>1</v>
      </c>
      <c r="D71" s="105"/>
      <c r="E71" s="106">
        <v>1</v>
      </c>
      <c r="F71" s="104"/>
      <c r="G71" s="104"/>
      <c r="H71" s="104"/>
      <c r="I71" s="104"/>
      <c r="J71" s="108"/>
      <c r="K71" s="104"/>
      <c r="L71" s="113"/>
    </row>
    <row r="72" spans="1:12" ht="15">
      <c r="A72" s="273">
        <v>22</v>
      </c>
      <c r="B72" s="98" t="s">
        <v>140</v>
      </c>
      <c r="C72" s="104">
        <v>98</v>
      </c>
      <c r="D72" s="107">
        <f>C72/C$6</f>
        <v>0.051228437009932</v>
      </c>
      <c r="E72" s="106">
        <v>21</v>
      </c>
      <c r="F72" s="108">
        <f>E72/E$6</f>
        <v>0.0285714285714286</v>
      </c>
      <c r="G72" s="104">
        <v>4</v>
      </c>
      <c r="H72" s="108">
        <f>G72/G$6</f>
        <v>0.0487804878048781</v>
      </c>
      <c r="I72" s="104">
        <v>17</v>
      </c>
      <c r="J72" s="108">
        <f>I72/I$8</f>
        <v>0.0779816513761468</v>
      </c>
      <c r="K72" s="104">
        <v>31</v>
      </c>
      <c r="L72" s="114">
        <f>K72/K$6</f>
        <v>0.0353075170842825</v>
      </c>
    </row>
    <row r="73" spans="1:12" ht="15">
      <c r="A73" s="273"/>
      <c r="B73" s="102" t="s">
        <v>116</v>
      </c>
      <c r="C73" s="104">
        <v>6</v>
      </c>
      <c r="D73" s="105"/>
      <c r="E73" s="106"/>
      <c r="F73" s="104"/>
      <c r="G73" s="104">
        <v>1</v>
      </c>
      <c r="H73" s="104"/>
      <c r="I73" s="104">
        <v>4</v>
      </c>
      <c r="J73" s="108"/>
      <c r="K73" s="104">
        <v>5</v>
      </c>
      <c r="L73" s="113"/>
    </row>
    <row r="74" spans="1:12" ht="15">
      <c r="A74" s="273"/>
      <c r="B74" s="102" t="s">
        <v>117</v>
      </c>
      <c r="C74" s="104">
        <v>94</v>
      </c>
      <c r="D74" s="105"/>
      <c r="E74" s="106">
        <v>21</v>
      </c>
      <c r="F74" s="104"/>
      <c r="G74" s="104">
        <v>3</v>
      </c>
      <c r="H74" s="104"/>
      <c r="I74" s="104">
        <v>13</v>
      </c>
      <c r="J74" s="108"/>
      <c r="K74" s="104">
        <v>26</v>
      </c>
      <c r="L74" s="113"/>
    </row>
    <row r="75" spans="1:12" ht="15">
      <c r="A75" s="273">
        <v>23</v>
      </c>
      <c r="B75" s="98" t="s">
        <v>141</v>
      </c>
      <c r="C75" s="104">
        <v>191</v>
      </c>
      <c r="D75" s="107">
        <f>C75/C$6</f>
        <v>0.0998431782540512</v>
      </c>
      <c r="E75" s="106">
        <v>102</v>
      </c>
      <c r="F75" s="108">
        <f>E75/E$6</f>
        <v>0.138775510204082</v>
      </c>
      <c r="G75" s="104">
        <v>8</v>
      </c>
      <c r="H75" s="108">
        <f>G75/G$6</f>
        <v>0.0975609756097561</v>
      </c>
      <c r="I75" s="104">
        <v>68</v>
      </c>
      <c r="J75" s="108">
        <f>I75/I$8</f>
        <v>0.311926605504587</v>
      </c>
      <c r="K75" s="104">
        <v>81</v>
      </c>
      <c r="L75" s="114">
        <f>K75/K$6</f>
        <v>0.092255125284738</v>
      </c>
    </row>
    <row r="76" spans="1:12" ht="15">
      <c r="A76" s="273"/>
      <c r="B76" s="102" t="s">
        <v>116</v>
      </c>
      <c r="C76" s="104">
        <v>2</v>
      </c>
      <c r="D76" s="105"/>
      <c r="E76" s="106"/>
      <c r="F76" s="104"/>
      <c r="G76" s="104"/>
      <c r="H76" s="104"/>
      <c r="I76" s="104">
        <v>2</v>
      </c>
      <c r="J76" s="108"/>
      <c r="K76" s="104">
        <v>2</v>
      </c>
      <c r="L76" s="113"/>
    </row>
    <row r="77" spans="1:12" ht="15">
      <c r="A77" s="273"/>
      <c r="B77" s="102" t="s">
        <v>117</v>
      </c>
      <c r="C77" s="104">
        <v>189</v>
      </c>
      <c r="D77" s="105"/>
      <c r="E77" s="106">
        <v>102</v>
      </c>
      <c r="F77" s="104"/>
      <c r="G77" s="104">
        <v>8</v>
      </c>
      <c r="H77" s="104"/>
      <c r="I77" s="104">
        <v>66</v>
      </c>
      <c r="J77" s="108"/>
      <c r="K77" s="104">
        <v>78</v>
      </c>
      <c r="L77" s="113"/>
    </row>
    <row r="78" spans="1:12" ht="15">
      <c r="A78" s="273">
        <v>24</v>
      </c>
      <c r="B78" s="98" t="s">
        <v>142</v>
      </c>
      <c r="C78" s="104">
        <v>107</v>
      </c>
      <c r="D78" s="107">
        <f>C78/C$6</f>
        <v>0.0559330893883952</v>
      </c>
      <c r="E78" s="106">
        <v>37</v>
      </c>
      <c r="F78" s="108">
        <f>E78/E$6</f>
        <v>0.0503401360544218</v>
      </c>
      <c r="G78" s="104">
        <v>11</v>
      </c>
      <c r="H78" s="108">
        <f>G78/G$6</f>
        <v>0.134146341463415</v>
      </c>
      <c r="I78" s="104">
        <v>22</v>
      </c>
      <c r="J78" s="108">
        <f>I78/I$8</f>
        <v>0.100917431192661</v>
      </c>
      <c r="K78" s="104">
        <v>59</v>
      </c>
      <c r="L78" s="114">
        <f>K78/K$6</f>
        <v>0.0671981776765376</v>
      </c>
    </row>
    <row r="79" spans="1:12" ht="15">
      <c r="A79" s="273"/>
      <c r="B79" s="102" t="s">
        <v>116</v>
      </c>
      <c r="C79" s="104"/>
      <c r="D79" s="105"/>
      <c r="E79" s="106"/>
      <c r="F79" s="104"/>
      <c r="G79" s="104"/>
      <c r="H79" s="104"/>
      <c r="I79" s="104"/>
      <c r="J79" s="108"/>
      <c r="K79" s="104"/>
      <c r="L79" s="113"/>
    </row>
    <row r="80" spans="1:12" ht="15">
      <c r="A80" s="273"/>
      <c r="B80" s="102" t="s">
        <v>117</v>
      </c>
      <c r="C80" s="104">
        <v>107</v>
      </c>
      <c r="D80" s="105"/>
      <c r="E80" s="106">
        <v>37</v>
      </c>
      <c r="F80" s="104"/>
      <c r="G80" s="104">
        <v>11</v>
      </c>
      <c r="H80" s="104"/>
      <c r="I80" s="104">
        <v>22</v>
      </c>
      <c r="J80" s="108"/>
      <c r="K80" s="104">
        <v>59</v>
      </c>
      <c r="L80" s="113"/>
    </row>
    <row r="81" spans="1:12" ht="15">
      <c r="A81" s="273">
        <v>25</v>
      </c>
      <c r="B81" s="98" t="s">
        <v>143</v>
      </c>
      <c r="C81" s="104">
        <v>222</v>
      </c>
      <c r="D81" s="107">
        <f>C81/C$6</f>
        <v>0.116048092002091</v>
      </c>
      <c r="E81" s="106">
        <v>28</v>
      </c>
      <c r="F81" s="108">
        <f>E81/E$6</f>
        <v>0.0380952380952381</v>
      </c>
      <c r="G81" s="104">
        <v>5</v>
      </c>
      <c r="H81" s="108">
        <f>G81/G$6</f>
        <v>0.0609756097560976</v>
      </c>
      <c r="I81" s="104">
        <v>26</v>
      </c>
      <c r="J81" s="108">
        <f>I81/I$8</f>
        <v>0.119266055045872</v>
      </c>
      <c r="K81" s="104">
        <v>41</v>
      </c>
      <c r="L81" s="114">
        <f>K81/K$6</f>
        <v>0.0466970387243736</v>
      </c>
    </row>
    <row r="82" spans="1:12" ht="15">
      <c r="A82" s="273"/>
      <c r="B82" s="102" t="s">
        <v>116</v>
      </c>
      <c r="C82" s="104">
        <v>2</v>
      </c>
      <c r="D82" s="105"/>
      <c r="E82" s="106"/>
      <c r="F82" s="104"/>
      <c r="G82" s="104"/>
      <c r="H82" s="104"/>
      <c r="I82" s="104">
        <v>2</v>
      </c>
      <c r="J82" s="108"/>
      <c r="K82" s="104">
        <v>2</v>
      </c>
      <c r="L82" s="113"/>
    </row>
    <row r="83" spans="1:12" ht="15">
      <c r="A83" s="273"/>
      <c r="B83" s="102" t="s">
        <v>117</v>
      </c>
      <c r="C83" s="104">
        <v>220</v>
      </c>
      <c r="D83" s="105"/>
      <c r="E83" s="106">
        <v>28</v>
      </c>
      <c r="F83" s="104"/>
      <c r="G83" s="104">
        <v>5</v>
      </c>
      <c r="H83" s="104"/>
      <c r="I83" s="104">
        <v>24</v>
      </c>
      <c r="J83" s="108"/>
      <c r="K83" s="104">
        <v>39</v>
      </c>
      <c r="L83" s="113"/>
    </row>
    <row r="84" spans="1:12" ht="15">
      <c r="A84" s="273">
        <v>26</v>
      </c>
      <c r="B84" s="98" t="s">
        <v>144</v>
      </c>
      <c r="C84" s="104">
        <v>2</v>
      </c>
      <c r="D84" s="107">
        <f>C84/C$6</f>
        <v>0.00104547830632514</v>
      </c>
      <c r="E84" s="106">
        <v>1</v>
      </c>
      <c r="F84" s="108">
        <f>E84/E$6</f>
        <v>0.00136054421768707</v>
      </c>
      <c r="G84" s="104"/>
      <c r="H84" s="104"/>
      <c r="I84" s="104"/>
      <c r="J84" s="108"/>
      <c r="K84" s="104">
        <v>1</v>
      </c>
      <c r="L84" s="114">
        <f>K84/K$6</f>
        <v>0.00113895216400911</v>
      </c>
    </row>
    <row r="85" spans="1:12" ht="15">
      <c r="A85" s="273"/>
      <c r="B85" s="102" t="s">
        <v>116</v>
      </c>
      <c r="C85" s="104">
        <v>1</v>
      </c>
      <c r="D85" s="105"/>
      <c r="E85" s="106"/>
      <c r="F85" s="104"/>
      <c r="G85" s="104"/>
      <c r="H85" s="104"/>
      <c r="I85" s="104"/>
      <c r="J85" s="108"/>
      <c r="K85" s="104">
        <v>1</v>
      </c>
      <c r="L85" s="113"/>
    </row>
    <row r="86" spans="1:12" ht="15">
      <c r="A86" s="273"/>
      <c r="B86" s="102" t="s">
        <v>117</v>
      </c>
      <c r="C86" s="104">
        <v>1</v>
      </c>
      <c r="D86" s="105"/>
      <c r="E86" s="106">
        <v>1</v>
      </c>
      <c r="F86" s="104"/>
      <c r="G86" s="104"/>
      <c r="H86" s="104"/>
      <c r="I86" s="104"/>
      <c r="J86" s="108"/>
      <c r="K86" s="104"/>
      <c r="L86" s="113"/>
    </row>
    <row r="87" spans="1:12" ht="15">
      <c r="A87" s="273">
        <v>27</v>
      </c>
      <c r="B87" s="98" t="s">
        <v>145</v>
      </c>
      <c r="C87" s="104">
        <v>111</v>
      </c>
      <c r="D87" s="107">
        <f>C87/C$6</f>
        <v>0.0580240460010455</v>
      </c>
      <c r="E87" s="106">
        <v>61</v>
      </c>
      <c r="F87" s="108">
        <f>E87/E$6</f>
        <v>0.0829931972789116</v>
      </c>
      <c r="G87" s="104">
        <v>3</v>
      </c>
      <c r="H87" s="108">
        <f>G87/G$6</f>
        <v>0.0365853658536585</v>
      </c>
      <c r="I87" s="104">
        <v>34</v>
      </c>
      <c r="J87" s="108">
        <f>I87/I$8</f>
        <v>0.155963302752294</v>
      </c>
      <c r="K87" s="104">
        <v>46</v>
      </c>
      <c r="L87" s="114">
        <f>K87/K$6</f>
        <v>0.0523917995444191</v>
      </c>
    </row>
    <row r="88" spans="1:12" ht="15">
      <c r="A88" s="273"/>
      <c r="B88" s="102" t="s">
        <v>116</v>
      </c>
      <c r="C88" s="104">
        <v>1</v>
      </c>
      <c r="D88" s="105"/>
      <c r="E88" s="106"/>
      <c r="F88" s="104"/>
      <c r="G88" s="104"/>
      <c r="H88" s="104"/>
      <c r="I88" s="104">
        <v>1</v>
      </c>
      <c r="J88" s="108"/>
      <c r="K88" s="104">
        <v>1</v>
      </c>
      <c r="L88" s="113"/>
    </row>
    <row r="89" spans="1:12" ht="15">
      <c r="A89" s="273"/>
      <c r="B89" s="102" t="s">
        <v>117</v>
      </c>
      <c r="C89" s="104">
        <v>110</v>
      </c>
      <c r="D89" s="105"/>
      <c r="E89" s="106">
        <v>61</v>
      </c>
      <c r="F89" s="104"/>
      <c r="G89" s="104">
        <v>3</v>
      </c>
      <c r="H89" s="104"/>
      <c r="I89" s="104">
        <v>33</v>
      </c>
      <c r="J89" s="108"/>
      <c r="K89" s="104">
        <v>46</v>
      </c>
      <c r="L89" s="113"/>
    </row>
    <row r="90" spans="1:12" ht="15">
      <c r="A90" s="273">
        <v>28</v>
      </c>
      <c r="B90" s="98" t="s">
        <v>146</v>
      </c>
      <c r="C90" s="104">
        <v>74</v>
      </c>
      <c r="D90" s="107">
        <f>C90/C$6</f>
        <v>0.0386826973340303</v>
      </c>
      <c r="E90" s="106">
        <v>15</v>
      </c>
      <c r="F90" s="108">
        <f>E90/E$6</f>
        <v>0.0204081632653061</v>
      </c>
      <c r="G90" s="104">
        <v>5</v>
      </c>
      <c r="H90" s="108">
        <f>G90/G$6</f>
        <v>0.0609756097560976</v>
      </c>
      <c r="I90" s="104">
        <v>43</v>
      </c>
      <c r="J90" s="108">
        <f>I90/I$8</f>
        <v>0.197247706422018</v>
      </c>
      <c r="K90" s="104">
        <v>54</v>
      </c>
      <c r="L90" s="114">
        <f>K90/K$6</f>
        <v>0.061503416856492</v>
      </c>
    </row>
    <row r="91" spans="1:12" ht="15">
      <c r="A91" s="273"/>
      <c r="B91" s="102" t="s">
        <v>116</v>
      </c>
      <c r="C91" s="104"/>
      <c r="D91" s="105"/>
      <c r="E91" s="106"/>
      <c r="F91" s="104"/>
      <c r="G91" s="104"/>
      <c r="H91" s="104"/>
      <c r="I91" s="104"/>
      <c r="J91" s="108"/>
      <c r="K91" s="104"/>
      <c r="L91" s="113"/>
    </row>
    <row r="92" spans="1:12" ht="15">
      <c r="A92" s="273"/>
      <c r="B92" s="102" t="s">
        <v>117</v>
      </c>
      <c r="C92" s="104">
        <v>74</v>
      </c>
      <c r="D92" s="105"/>
      <c r="E92" s="106">
        <v>15</v>
      </c>
      <c r="F92" s="104"/>
      <c r="G92" s="104">
        <v>5</v>
      </c>
      <c r="H92" s="104"/>
      <c r="I92" s="104">
        <v>43</v>
      </c>
      <c r="J92" s="108"/>
      <c r="K92" s="104">
        <v>54</v>
      </c>
      <c r="L92" s="113"/>
    </row>
    <row r="93" spans="1:12" ht="15">
      <c r="A93" s="273">
        <v>29</v>
      </c>
      <c r="B93" s="98" t="s">
        <v>147</v>
      </c>
      <c r="C93" s="104">
        <v>19</v>
      </c>
      <c r="D93" s="107">
        <f>C93/C$6</f>
        <v>0.00993204391008887</v>
      </c>
      <c r="E93" s="106">
        <v>9</v>
      </c>
      <c r="F93" s="108">
        <f>E93/E$6</f>
        <v>0.0122448979591837</v>
      </c>
      <c r="G93" s="104">
        <v>2</v>
      </c>
      <c r="H93" s="108">
        <f>G93/G$6</f>
        <v>0.024390243902439</v>
      </c>
      <c r="I93" s="104">
        <v>6</v>
      </c>
      <c r="J93" s="108">
        <f>I93/I$8</f>
        <v>0.0275229357798165</v>
      </c>
      <c r="K93" s="104">
        <v>8</v>
      </c>
      <c r="L93" s="114">
        <f>K93/K$6</f>
        <v>0.00911161731207289</v>
      </c>
    </row>
    <row r="94" spans="1:12" ht="15">
      <c r="A94" s="273"/>
      <c r="B94" s="102" t="s">
        <v>116</v>
      </c>
      <c r="C94" s="104"/>
      <c r="D94" s="105"/>
      <c r="E94" s="106"/>
      <c r="F94" s="104"/>
      <c r="G94" s="104"/>
      <c r="H94" s="104"/>
      <c r="I94" s="104"/>
      <c r="J94" s="108"/>
      <c r="K94" s="104"/>
      <c r="L94" s="113"/>
    </row>
    <row r="95" spans="1:12" ht="15">
      <c r="A95" s="273"/>
      <c r="B95" s="102" t="s">
        <v>117</v>
      </c>
      <c r="C95" s="104">
        <v>19</v>
      </c>
      <c r="D95" s="105"/>
      <c r="E95" s="106">
        <v>9</v>
      </c>
      <c r="F95" s="104"/>
      <c r="G95" s="104">
        <v>2</v>
      </c>
      <c r="H95" s="104"/>
      <c r="I95" s="104">
        <v>6</v>
      </c>
      <c r="J95" s="108"/>
      <c r="K95" s="104">
        <v>8</v>
      </c>
      <c r="L95" s="113"/>
    </row>
    <row r="96" spans="1:12" ht="15">
      <c r="A96" s="273">
        <v>30</v>
      </c>
      <c r="B96" s="98" t="s">
        <v>148</v>
      </c>
      <c r="C96" s="104">
        <v>20</v>
      </c>
      <c r="D96" s="107">
        <f>C96/C$6</f>
        <v>0.0104547830632514</v>
      </c>
      <c r="E96" s="106">
        <v>7</v>
      </c>
      <c r="F96" s="108">
        <f>E96/E$6</f>
        <v>0.00952380952380952</v>
      </c>
      <c r="G96" s="104">
        <v>1</v>
      </c>
      <c r="H96" s="108">
        <f>G96/G$6</f>
        <v>0.0121951219512195</v>
      </c>
      <c r="I96" s="104">
        <v>9</v>
      </c>
      <c r="J96" s="108">
        <f>I96/I$8</f>
        <v>0.0412844036697248</v>
      </c>
      <c r="K96" s="104">
        <v>12</v>
      </c>
      <c r="L96" s="114">
        <f>K96/K$6</f>
        <v>0.0136674259681093</v>
      </c>
    </row>
    <row r="97" spans="1:12" ht="15">
      <c r="A97" s="273"/>
      <c r="B97" s="102" t="s">
        <v>116</v>
      </c>
      <c r="C97" s="104"/>
      <c r="D97" s="105"/>
      <c r="E97" s="106"/>
      <c r="F97" s="104"/>
      <c r="G97" s="104"/>
      <c r="H97" s="104"/>
      <c r="I97" s="104"/>
      <c r="J97" s="108"/>
      <c r="K97" s="104"/>
      <c r="L97" s="113"/>
    </row>
    <row r="98" spans="1:12" ht="15">
      <c r="A98" s="273"/>
      <c r="B98" s="102" t="s">
        <v>117</v>
      </c>
      <c r="C98" s="104">
        <v>20</v>
      </c>
      <c r="D98" s="105"/>
      <c r="E98" s="106">
        <v>7</v>
      </c>
      <c r="F98" s="104"/>
      <c r="G98" s="104">
        <v>1</v>
      </c>
      <c r="H98" s="104"/>
      <c r="I98" s="104">
        <v>9</v>
      </c>
      <c r="J98" s="108"/>
      <c r="K98" s="104">
        <v>12</v>
      </c>
      <c r="L98" s="113"/>
    </row>
    <row r="99" spans="1:12" ht="15">
      <c r="A99" s="273">
        <v>31</v>
      </c>
      <c r="B99" s="98" t="s">
        <v>149</v>
      </c>
      <c r="C99" s="104">
        <v>90</v>
      </c>
      <c r="D99" s="107">
        <f>C99/C$6</f>
        <v>0.0470465237846315</v>
      </c>
      <c r="E99" s="106">
        <v>47</v>
      </c>
      <c r="F99" s="108">
        <f>E99/E$6</f>
        <v>0.0639455782312925</v>
      </c>
      <c r="G99" s="104">
        <v>5</v>
      </c>
      <c r="H99" s="108">
        <f>G99/G$6</f>
        <v>0.0609756097560976</v>
      </c>
      <c r="I99" s="104">
        <v>29</v>
      </c>
      <c r="J99" s="108">
        <f>I99/I$8</f>
        <v>0.13302752293578</v>
      </c>
      <c r="K99" s="104">
        <v>38</v>
      </c>
      <c r="L99" s="114">
        <f>K99/K$6</f>
        <v>0.0432801822323462</v>
      </c>
    </row>
    <row r="100" spans="1:12" ht="15">
      <c r="A100" s="273"/>
      <c r="B100" s="102" t="s">
        <v>116</v>
      </c>
      <c r="C100" s="104">
        <v>8</v>
      </c>
      <c r="D100" s="105"/>
      <c r="E100" s="106">
        <v>1</v>
      </c>
      <c r="F100" s="104"/>
      <c r="G100" s="104"/>
      <c r="H100" s="104"/>
      <c r="I100" s="104">
        <v>7</v>
      </c>
      <c r="J100" s="108"/>
      <c r="K100" s="104">
        <v>7</v>
      </c>
      <c r="L100" s="113"/>
    </row>
    <row r="101" spans="1:12" ht="15">
      <c r="A101" s="274"/>
      <c r="B101" s="116" t="s">
        <v>117</v>
      </c>
      <c r="C101" s="117">
        <v>79</v>
      </c>
      <c r="D101" s="118"/>
      <c r="E101" s="119">
        <v>46</v>
      </c>
      <c r="F101" s="117"/>
      <c r="G101" s="117">
        <v>5</v>
      </c>
      <c r="H101" s="117"/>
      <c r="I101" s="117">
        <v>22</v>
      </c>
      <c r="J101" s="117"/>
      <c r="K101" s="117">
        <v>31</v>
      </c>
      <c r="L101" s="120"/>
    </row>
  </sheetData>
  <sheetProtection/>
  <mergeCells count="38">
    <mergeCell ref="A9:A11"/>
    <mergeCell ref="B4:B5"/>
    <mergeCell ref="C4:C5"/>
    <mergeCell ref="D4:D5"/>
    <mergeCell ref="A2:L2"/>
    <mergeCell ref="E4:L4"/>
    <mergeCell ref="A4:A5"/>
    <mergeCell ref="A6:A8"/>
    <mergeCell ref="A39:A4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69:A7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99:A10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</mergeCells>
  <printOptions/>
  <pageMargins left="0.75" right="0.75" top="0.788888888888889" bottom="0.6993055555555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王德杰:函件办理</cp:lastModifiedBy>
  <cp:lastPrinted>2017-04-20T12:01:35Z</cp:lastPrinted>
  <dcterms:created xsi:type="dcterms:W3CDTF">2016-03-29T00:07:00Z</dcterms:created>
  <dcterms:modified xsi:type="dcterms:W3CDTF">2017-04-20T12:05:40Z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