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 activeTab="2"/>
  </bookViews>
  <sheets>
    <sheet name="全国彩票销售情况" sheetId="1" r:id="rId1"/>
    <sheet name="各类型彩票销售情况" sheetId="2" r:id="rId2"/>
    <sheet name="各地区彩票销售情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<sst xmlns="http://schemas.openxmlformats.org/spreadsheetml/2006/main" count="93">
  <si>
    <t>附件1：</t>
  </si>
  <si>
    <r>
      <rPr>
        <sz val="16"/>
        <rFont val="Times New Roman"/>
        <family val="1"/>
        <charset val="134"/>
      </rPr>
      <t>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134"/>
      </rPr>
      <t>2</t>
    </r>
    <r>
      <rPr>
        <sz val="16"/>
        <rFont val="黑体"/>
        <family val="3"/>
        <charset val="134"/>
      </rPr>
      <t>月全国彩票销售情况表</t>
    </r>
  </si>
  <si>
    <r>
      <rPr>
        <sz val="10"/>
        <rFont val="Times New Roman"/>
        <family val="1"/>
        <charset val="134"/>
      </rPr>
      <t xml:space="preserve"> </t>
    </r>
    <r>
      <rPr>
        <sz val="10"/>
        <rFont val="宋体"/>
        <family val="3"/>
        <charset val="134"/>
      </rPr>
      <t>单位：亿元</t>
    </r>
  </si>
  <si>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份</t>
    </r>
  </si>
  <si>
    <t>福利彩票</t>
  </si>
  <si>
    <t xml:space="preserve">    体育彩票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</si>
  <si>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</si>
  <si>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</si>
  <si>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</si>
  <si>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</si>
  <si>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</si>
  <si>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计</t>
    </r>
  </si>
  <si>
    <t>1至本月累计</t>
  </si>
  <si>
    <t>竞猜型</t>
  </si>
  <si>
    <r>
      <rPr>
        <sz val="10"/>
        <rFont val="Times New Roman"/>
        <family val="1"/>
        <charset val="134"/>
      </rPr>
      <t xml:space="preserve">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</si>
  <si>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2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</si>
  <si>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3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</si>
  <si>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4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</si>
  <si>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5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</si>
  <si>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6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</si>
  <si>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7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</si>
  <si>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8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</si>
  <si>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9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</si>
  <si>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10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</si>
  <si>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11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</si>
  <si>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12    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</si>
  <si>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计</t>
    </r>
  </si>
  <si>
    <t>附件2：</t>
  </si>
  <si>
    <r>
      <rPr>
        <sz val="16"/>
        <rFont val="Times New Roman"/>
        <family val="1"/>
        <charset val="134"/>
      </rPr>
      <t xml:space="preserve">  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134"/>
      </rPr>
      <t>2</t>
    </r>
    <r>
      <rPr>
        <sz val="16"/>
        <rFont val="黑体"/>
        <family val="3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</si>
  <si>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</si>
  <si>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</si>
  <si>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</si>
  <si>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</si>
  <si>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</si>
  <si>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</si>
  <si>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</si>
  <si>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</si>
  <si>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family val="1"/>
        <charset val="134"/>
      </rPr>
      <t xml:space="preserve">    </t>
    </r>
    <r>
      <rPr>
        <b/>
        <sz val="10"/>
        <rFont val="宋体"/>
        <family val="3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</si>
  <si>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</si>
  <si>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</si>
  <si>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</si>
  <si>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</si>
  <si>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family val="1"/>
        <charset val="134"/>
      </rPr>
      <t xml:space="preserve">    </t>
    </r>
    <r>
      <rPr>
        <b/>
        <sz val="10"/>
        <rFont val="宋体"/>
        <family val="3"/>
        <charset val="134"/>
      </rPr>
      <t>二、体育彩票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</si>
  <si>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（一）乐透数字型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</si>
  <si>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（二）竞猜型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</si>
  <si>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（三）即开型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</si>
  <si>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（四）视频型</t>
    </r>
  </si>
  <si>
    <r>
      <rPr>
        <b/>
        <sz val="10"/>
        <rFont val="Times New Roman"/>
        <family val="1"/>
        <charset val="134"/>
      </rPr>
      <t xml:space="preserve">    </t>
    </r>
    <r>
      <rPr>
        <b/>
        <sz val="10"/>
        <rFont val="宋体"/>
        <family val="3"/>
        <charset val="134"/>
      </rPr>
      <t>三、合计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</si>
  <si>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（一）乐透数字型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</si>
  <si>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（二）竞猜型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</si>
  <si>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（三）即开型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</si>
  <si>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（四）视频型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</si>
  <si>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（五）基诺型</t>
    </r>
  </si>
  <si>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  <charset val="134"/>
      </rPr>
      <t xml:space="preserve">3:                                                       </t>
    </r>
    <r>
      <rPr>
        <sz val="16"/>
        <rFont val="Times New Roman"/>
        <family val="1"/>
        <charset val="134"/>
      </rPr>
      <t xml:space="preserve"> 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134"/>
      </rPr>
      <t>2</t>
    </r>
    <r>
      <rPr>
        <sz val="16"/>
        <rFont val="黑体"/>
        <family val="3"/>
        <charset val="134"/>
      </rPr>
      <t>月全国各地区彩票销售情况表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</si>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</sst>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0.0_ "/>
    <numFmt numFmtId="178" formatCode="0.00_ "/>
    <numFmt numFmtId="179" formatCode="0.0000"/>
    <numFmt numFmtId="44" formatCode="_ &quot;￥&quot;* #,##0.00_ ;_ &quot;￥&quot;* \-#,##0.00_ ;_ &quot;￥&quot;* &quot;-&quot;??_ ;_ @_ "/>
    <numFmt numFmtId="180" formatCode="0.00_ ;[Red]\-0.00\ "/>
    <numFmt numFmtId="42" formatCode="_ &quot;￥&quot;* #,##0_ ;_ &quot;￥&quot;* \-#,##0_ ;_ &quot;￥&quot;* &quot;-&quot;_ ;_ @_ "/>
    <numFmt numFmtId="181" formatCode="0.0000_);[Red]\(0.0000\)"/>
    <numFmt numFmtId="182" formatCode="0.0%"/>
    <numFmt numFmtId="183" formatCode="0.000000000_);[Red]\(0.000000000\)"/>
  </numFmts>
  <fonts count="14">
    <font>
      <sz val="11"/>
      <color indexed="8"/>
      <name val="等线"/>
      <family val="2"/>
      <charset val="134"/>
    </font>
    <font>
      <sz val="12"/>
      <name val="宋体"/>
      <charset val="134"/>
    </font>
    <font>
      <sz val="11"/>
      <color indexed="17"/>
      <name val="等线"/>
      <family val="2"/>
      <charset val="134"/>
    </font>
    <font>
      <sz val="14"/>
      <name val="黑体"/>
      <family val="3"/>
      <charset val="134"/>
    </font>
    <font>
      <sz val="14"/>
      <name val="Times New Roman"/>
      <family val="1"/>
      <charset val="134"/>
    </font>
    <font>
      <sz val="11"/>
      <name val="Times New Roman"/>
      <family val="1"/>
      <charset val="134"/>
    </font>
    <font>
      <sz val="10"/>
      <name val="宋体"/>
      <family val="3"/>
      <charset val="134"/>
    </font>
    <font>
      <sz val="10"/>
      <name val="Times New Roman"/>
      <family val="1"/>
      <charset val="134"/>
    </font>
    <font>
      <sz val="10"/>
      <color indexed="8"/>
      <name val="宋体"/>
      <family val="3"/>
      <charset val="134"/>
    </font>
    <font>
      <sz val="16"/>
      <name val="Times New Roman"/>
      <family val="1"/>
      <charset val="134"/>
    </font>
    <font>
      <sz val="10"/>
      <name val="黑体"/>
      <family val="3"/>
      <charset val="134"/>
    </font>
    <font>
      <b/>
      <sz val="10"/>
      <name val="Times New Roman"/>
      <family val="1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78" fontId="5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1" xfId="4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76" fontId="6" fillId="0" borderId="1" xfId="0" applyNumberFormat="1" applyFont="1" applyFill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180" fontId="0" fillId="0" borderId="0" xfId="0" applyNumberFormat="1" applyAlignment="1">
      <alignment vertical="center"/>
    </xf>
    <xf numFmtId="178" fontId="9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81" fontId="0" fillId="0" borderId="0" xfId="0" applyNumberFormat="1" applyAlignment="1">
      <alignment vertical="center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83" fontId="0" fillId="0" borderId="0" xfId="0" applyNumberFormat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</cellXfs>
  <cellStyles count="8">
    <cellStyle name="常规" xfId="0" builtinId="0"/>
    <cellStyle name="好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37085;&#21147;&#24037;&#20316;&#25991;&#20214;&#22841;\2018\1-&#24425;&#31080;&#30417;&#30563;&#22788;&#24037;&#20316;\6-&#38144;&#21806;&#26376;&#25253;\2-2018&#24180;2&#26376;&#38144;&#21806;&#24773;&#20917;&#31616;&#25253;\&#38468;&#20214;2-2018&#24180;2&#26376;&#20840;&#22269;&#21508;&#31867;&#22411;&#24425;&#31080;&#38144;&#21806;&#24773;&#209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37085;&#21147;&#24037;&#20316;&#25991;&#20214;&#22841;\2018\1-&#24425;&#31080;&#30417;&#30563;&#22788;&#24037;&#20316;\6-&#38144;&#21806;&#26376;&#25253;\2-2018&#24180;2&#26376;&#38144;&#21806;&#24773;&#20917;&#31616;&#25253;\&#38468;&#20214;3-2018&#24180;2&#26376;&#20840;&#22269;&#21508;&#22320;&#21306;&#24425;&#31080;&#38144;&#21806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2018年1月"/>
      <sheetName val="与上年同期比较"/>
      <sheetName val="本月销量饼形图"/>
    </sheetNames>
    <sheetDataSet>
      <sheetData sheetId="0"/>
      <sheetData sheetId="1">
        <row r="2">
          <cell r="B2">
            <v>193.35420344</v>
          </cell>
        </row>
        <row r="3">
          <cell r="B3">
            <v>143.53606584</v>
          </cell>
        </row>
        <row r="4">
          <cell r="B4">
            <v>9.55051972</v>
          </cell>
        </row>
        <row r="5">
          <cell r="B5">
            <v>40.14454772</v>
          </cell>
        </row>
        <row r="6">
          <cell r="B6">
            <v>0.12307016</v>
          </cell>
        </row>
        <row r="7">
          <cell r="B7">
            <v>189.936873613</v>
          </cell>
        </row>
        <row r="8">
          <cell r="B8">
            <v>98.72719559</v>
          </cell>
        </row>
        <row r="9">
          <cell r="B9">
            <v>81.74986144</v>
          </cell>
        </row>
        <row r="10">
          <cell r="B10">
            <v>9.45545026</v>
          </cell>
        </row>
        <row r="11">
          <cell r="B11">
            <v>0.004366323</v>
          </cell>
        </row>
        <row r="12">
          <cell r="B12">
            <v>383.291077053</v>
          </cell>
        </row>
        <row r="13">
          <cell r="B13">
            <v>242.26326143</v>
          </cell>
        </row>
        <row r="14">
          <cell r="B14">
            <v>81.74986144</v>
          </cell>
        </row>
        <row r="15">
          <cell r="B15">
            <v>19.00596998</v>
          </cell>
        </row>
        <row r="16">
          <cell r="B16">
            <v>40.148914043</v>
          </cell>
        </row>
        <row r="17">
          <cell r="B17">
            <v>0.12307016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7年同期销量比较"/>
      <sheetName val="Sheet1"/>
    </sheetNames>
    <sheetDataSet>
      <sheetData sheetId="0"/>
      <sheetData sheetId="1">
        <row r="7">
          <cell r="B7">
            <v>30741.3788</v>
          </cell>
        </row>
        <row r="7">
          <cell r="D7">
            <v>63017.864</v>
          </cell>
        </row>
        <row r="7">
          <cell r="F7">
            <v>41903.5346</v>
          </cell>
        </row>
        <row r="7">
          <cell r="H7">
            <v>83743.5685</v>
          </cell>
        </row>
        <row r="7">
          <cell r="J7">
            <v>72644.9134</v>
          </cell>
        </row>
        <row r="7">
          <cell r="L7">
            <v>146761.4325</v>
          </cell>
        </row>
        <row r="8">
          <cell r="B8">
            <v>27164.895916</v>
          </cell>
        </row>
        <row r="8">
          <cell r="D8">
            <v>54070.217474</v>
          </cell>
        </row>
        <row r="8">
          <cell r="F8">
            <v>15177.8559</v>
          </cell>
        </row>
        <row r="8">
          <cell r="H8">
            <v>31414.0247</v>
          </cell>
        </row>
        <row r="8">
          <cell r="J8">
            <v>42342.751816</v>
          </cell>
        </row>
        <row r="8">
          <cell r="L8">
            <v>85484.242174</v>
          </cell>
        </row>
        <row r="9">
          <cell r="B9">
            <v>39749.470862</v>
          </cell>
        </row>
        <row r="9">
          <cell r="D9">
            <v>84850.802916</v>
          </cell>
        </row>
        <row r="9">
          <cell r="F9">
            <v>79922.3566</v>
          </cell>
        </row>
        <row r="9">
          <cell r="H9">
            <v>158020.4095</v>
          </cell>
        </row>
        <row r="9">
          <cell r="J9">
            <v>119671.827462</v>
          </cell>
        </row>
        <row r="9">
          <cell r="L9">
            <v>242871.212416</v>
          </cell>
        </row>
        <row r="10">
          <cell r="B10">
            <v>28141.750994</v>
          </cell>
        </row>
        <row r="10">
          <cell r="D10">
            <v>59025.444605</v>
          </cell>
        </row>
        <row r="10">
          <cell r="F10">
            <v>14092.8071</v>
          </cell>
        </row>
        <row r="10">
          <cell r="H10">
            <v>29200.095</v>
          </cell>
        </row>
        <row r="10">
          <cell r="J10">
            <v>42234.558094</v>
          </cell>
        </row>
        <row r="10">
          <cell r="L10">
            <v>88225.539605</v>
          </cell>
        </row>
        <row r="11">
          <cell r="B11">
            <v>40220.721169</v>
          </cell>
        </row>
        <row r="11">
          <cell r="D11">
            <v>106353.237072</v>
          </cell>
        </row>
        <row r="11">
          <cell r="F11">
            <v>26906.8313</v>
          </cell>
        </row>
        <row r="11">
          <cell r="H11">
            <v>59125.7004</v>
          </cell>
        </row>
        <row r="11">
          <cell r="J11">
            <v>67127.552469</v>
          </cell>
        </row>
        <row r="11">
          <cell r="L11">
            <v>165478.937472</v>
          </cell>
        </row>
        <row r="12">
          <cell r="B12">
            <v>79451.806767</v>
          </cell>
        </row>
        <row r="12">
          <cell r="D12">
            <v>162933.532072</v>
          </cell>
        </row>
        <row r="12">
          <cell r="F12">
            <v>29487.3243</v>
          </cell>
        </row>
        <row r="12">
          <cell r="H12">
            <v>60341.2618</v>
          </cell>
        </row>
        <row r="12">
          <cell r="J12">
            <v>108939.131067</v>
          </cell>
        </row>
        <row r="12">
          <cell r="L12">
            <v>223274.793872</v>
          </cell>
        </row>
        <row r="13">
          <cell r="B13">
            <v>25732.452341</v>
          </cell>
        </row>
        <row r="13">
          <cell r="D13">
            <v>51781.809701</v>
          </cell>
        </row>
        <row r="13">
          <cell r="F13">
            <v>24842.2538</v>
          </cell>
        </row>
        <row r="13">
          <cell r="H13">
            <v>49037.812</v>
          </cell>
        </row>
        <row r="13">
          <cell r="J13">
            <v>50574.706141</v>
          </cell>
        </row>
        <row r="13">
          <cell r="L13">
            <v>100819.621701</v>
          </cell>
        </row>
        <row r="14">
          <cell r="B14">
            <v>37280.597043</v>
          </cell>
        </row>
        <row r="14">
          <cell r="D14">
            <v>76436.964967</v>
          </cell>
        </row>
        <row r="14">
          <cell r="F14">
            <v>38955.9917</v>
          </cell>
        </row>
        <row r="14">
          <cell r="H14">
            <v>78933.5317</v>
          </cell>
        </row>
        <row r="14">
          <cell r="J14">
            <v>76236.588743</v>
          </cell>
        </row>
        <row r="14">
          <cell r="L14">
            <v>155370.496667</v>
          </cell>
        </row>
        <row r="15">
          <cell r="B15">
            <v>35094.994797</v>
          </cell>
        </row>
        <row r="15">
          <cell r="D15">
            <v>70551.611242</v>
          </cell>
        </row>
        <row r="15">
          <cell r="F15">
            <v>20763.6963</v>
          </cell>
        </row>
        <row r="15">
          <cell r="H15">
            <v>40582.8936</v>
          </cell>
        </row>
        <row r="15">
          <cell r="J15">
            <v>55858.691097</v>
          </cell>
        </row>
        <row r="15">
          <cell r="L15">
            <v>111134.504842</v>
          </cell>
        </row>
        <row r="16">
          <cell r="B16">
            <v>100445.263884</v>
          </cell>
        </row>
        <row r="16">
          <cell r="D16">
            <v>207667.596174</v>
          </cell>
        </row>
        <row r="16">
          <cell r="F16">
            <v>127035.836251</v>
          </cell>
        </row>
        <row r="16">
          <cell r="H16">
            <v>251114.264971</v>
          </cell>
        </row>
        <row r="16">
          <cell r="J16">
            <v>227481.100135</v>
          </cell>
        </row>
        <row r="16">
          <cell r="L16">
            <v>458781.861145</v>
          </cell>
        </row>
        <row r="17">
          <cell r="B17">
            <v>109442.114839</v>
          </cell>
        </row>
        <row r="17">
          <cell r="D17">
            <v>229261.687781</v>
          </cell>
        </row>
        <row r="17">
          <cell r="F17">
            <v>74391.843</v>
          </cell>
        </row>
        <row r="17">
          <cell r="H17">
            <v>167709.7125</v>
          </cell>
        </row>
        <row r="17">
          <cell r="J17">
            <v>183833.957839</v>
          </cell>
        </row>
        <row r="17">
          <cell r="L17">
            <v>396971.400281</v>
          </cell>
        </row>
        <row r="18">
          <cell r="B18">
            <v>51658.32161</v>
          </cell>
        </row>
        <row r="18">
          <cell r="D18">
            <v>104484.932285</v>
          </cell>
        </row>
        <row r="18">
          <cell r="F18">
            <v>28741.1934</v>
          </cell>
        </row>
        <row r="18">
          <cell r="H18">
            <v>58702.2215</v>
          </cell>
        </row>
        <row r="18">
          <cell r="J18">
            <v>80399.51501</v>
          </cell>
        </row>
        <row r="18">
          <cell r="L18">
            <v>163187.153785</v>
          </cell>
        </row>
        <row r="19">
          <cell r="B19">
            <v>32389.106644</v>
          </cell>
        </row>
        <row r="19">
          <cell r="D19">
            <v>67476.152346</v>
          </cell>
        </row>
        <row r="19">
          <cell r="F19">
            <v>57923.4341</v>
          </cell>
        </row>
        <row r="19">
          <cell r="H19">
            <v>125575.696</v>
          </cell>
        </row>
        <row r="19">
          <cell r="J19">
            <v>90312.540744</v>
          </cell>
        </row>
        <row r="19">
          <cell r="L19">
            <v>193051.848346</v>
          </cell>
        </row>
        <row r="20">
          <cell r="B20">
            <v>27464.348452</v>
          </cell>
        </row>
        <row r="20">
          <cell r="D20">
            <v>60920.274285</v>
          </cell>
        </row>
        <row r="20">
          <cell r="F20">
            <v>29513.3294</v>
          </cell>
        </row>
        <row r="20">
          <cell r="H20">
            <v>55471.7115</v>
          </cell>
        </row>
        <row r="20">
          <cell r="J20">
            <v>56977.677852</v>
          </cell>
        </row>
        <row r="20">
          <cell r="L20">
            <v>116391.985785</v>
          </cell>
        </row>
        <row r="21">
          <cell r="B21">
            <v>108892.854688</v>
          </cell>
        </row>
        <row r="21">
          <cell r="D21">
            <v>225821.578747</v>
          </cell>
        </row>
        <row r="21">
          <cell r="F21">
            <v>128807.0364</v>
          </cell>
        </row>
        <row r="21">
          <cell r="H21">
            <v>251473.7795</v>
          </cell>
        </row>
        <row r="21">
          <cell r="J21">
            <v>237699.891088</v>
          </cell>
        </row>
        <row r="21">
          <cell r="L21">
            <v>477295.358247</v>
          </cell>
        </row>
        <row r="22">
          <cell r="B22">
            <v>47237.931747</v>
          </cell>
        </row>
        <row r="22">
          <cell r="D22">
            <v>94962.978027</v>
          </cell>
        </row>
        <row r="22">
          <cell r="F22">
            <v>79765.2858</v>
          </cell>
        </row>
        <row r="22">
          <cell r="H22">
            <v>157538.1046</v>
          </cell>
        </row>
        <row r="22">
          <cell r="J22">
            <v>127003.217547</v>
          </cell>
        </row>
        <row r="22">
          <cell r="L22">
            <v>252501.082627</v>
          </cell>
        </row>
        <row r="23">
          <cell r="B23">
            <v>79076.55723</v>
          </cell>
        </row>
        <row r="23">
          <cell r="D23">
            <v>150787.294126</v>
          </cell>
        </row>
        <row r="23">
          <cell r="F23">
            <v>64458.5425</v>
          </cell>
        </row>
        <row r="23">
          <cell r="H23">
            <v>118997.8225</v>
          </cell>
        </row>
        <row r="23">
          <cell r="J23">
            <v>143535.09973</v>
          </cell>
        </row>
        <row r="23">
          <cell r="L23">
            <v>269785.116626</v>
          </cell>
        </row>
        <row r="24">
          <cell r="B24">
            <v>67046.840266</v>
          </cell>
        </row>
        <row r="24">
          <cell r="D24">
            <v>130687.774035</v>
          </cell>
        </row>
        <row r="24">
          <cell r="F24">
            <v>42928.9799</v>
          </cell>
        </row>
        <row r="24">
          <cell r="H24">
            <v>78067.0375</v>
          </cell>
        </row>
        <row r="24">
          <cell r="J24">
            <v>109975.820166</v>
          </cell>
        </row>
        <row r="24">
          <cell r="L24">
            <v>208754.811535</v>
          </cell>
        </row>
        <row r="25">
          <cell r="B25">
            <v>156659.850618</v>
          </cell>
        </row>
        <row r="25">
          <cell r="D25">
            <v>316309.534042</v>
          </cell>
        </row>
        <row r="25">
          <cell r="F25">
            <v>108567.7595</v>
          </cell>
        </row>
        <row r="25">
          <cell r="H25">
            <v>219669.8044</v>
          </cell>
        </row>
        <row r="25">
          <cell r="J25">
            <v>265227.610118</v>
          </cell>
        </row>
        <row r="25">
          <cell r="L25">
            <v>535979.338442</v>
          </cell>
        </row>
        <row r="26">
          <cell r="B26">
            <v>43360.613983</v>
          </cell>
        </row>
        <row r="26">
          <cell r="D26">
            <v>81358.525437</v>
          </cell>
        </row>
        <row r="26">
          <cell r="F26">
            <v>15594.065</v>
          </cell>
        </row>
        <row r="26">
          <cell r="H26">
            <v>32122.7508</v>
          </cell>
        </row>
        <row r="26">
          <cell r="J26">
            <v>58954.678983</v>
          </cell>
        </row>
        <row r="26">
          <cell r="L26">
            <v>113481.276237</v>
          </cell>
        </row>
        <row r="27">
          <cell r="B27">
            <v>12800.388683</v>
          </cell>
        </row>
        <row r="27">
          <cell r="D27">
            <v>26129.05966</v>
          </cell>
        </row>
        <row r="27">
          <cell r="F27">
            <v>8118.42039</v>
          </cell>
        </row>
        <row r="27">
          <cell r="H27">
            <v>23277.30892</v>
          </cell>
        </row>
        <row r="27">
          <cell r="J27">
            <v>20918.809073</v>
          </cell>
        </row>
        <row r="27">
          <cell r="L27">
            <v>49406.36858</v>
          </cell>
        </row>
        <row r="28">
          <cell r="B28">
            <v>42138.120692</v>
          </cell>
        </row>
        <row r="28">
          <cell r="D28">
            <v>84932.09354</v>
          </cell>
        </row>
        <row r="28">
          <cell r="F28">
            <v>42022.5223</v>
          </cell>
        </row>
        <row r="28">
          <cell r="H28">
            <v>75998.5611</v>
          </cell>
        </row>
        <row r="28">
          <cell r="J28">
            <v>84160.642992</v>
          </cell>
        </row>
        <row r="28">
          <cell r="L28">
            <v>160930.65464</v>
          </cell>
        </row>
        <row r="29">
          <cell r="B29">
            <v>71477.526833</v>
          </cell>
        </row>
        <row r="29">
          <cell r="D29">
            <v>140348.046097</v>
          </cell>
        </row>
        <row r="29">
          <cell r="F29">
            <v>31914.132</v>
          </cell>
        </row>
        <row r="29">
          <cell r="H29">
            <v>67347.062</v>
          </cell>
        </row>
        <row r="29">
          <cell r="J29">
            <v>103391.658833</v>
          </cell>
        </row>
        <row r="29">
          <cell r="L29">
            <v>207695.108097</v>
          </cell>
        </row>
        <row r="30">
          <cell r="B30">
            <v>18738.329929</v>
          </cell>
        </row>
        <row r="30">
          <cell r="D30">
            <v>39191.613381</v>
          </cell>
        </row>
        <row r="30">
          <cell r="F30">
            <v>20669.4262</v>
          </cell>
        </row>
        <row r="30">
          <cell r="H30">
            <v>41192.1572</v>
          </cell>
        </row>
        <row r="30">
          <cell r="J30">
            <v>39407.756129</v>
          </cell>
        </row>
        <row r="30">
          <cell r="L30">
            <v>80383.770581</v>
          </cell>
        </row>
        <row r="31">
          <cell r="B31">
            <v>52460.175613</v>
          </cell>
        </row>
        <row r="31">
          <cell r="D31">
            <v>109027.002529</v>
          </cell>
        </row>
        <row r="31">
          <cell r="F31">
            <v>47321.0476</v>
          </cell>
        </row>
        <row r="31">
          <cell r="H31">
            <v>97160.5318</v>
          </cell>
        </row>
        <row r="31">
          <cell r="J31">
            <v>99781.223213</v>
          </cell>
        </row>
        <row r="31">
          <cell r="L31">
            <v>206187.534329</v>
          </cell>
        </row>
        <row r="32">
          <cell r="B32">
            <v>14885.7398</v>
          </cell>
        </row>
        <row r="32">
          <cell r="D32">
            <v>36150.4384</v>
          </cell>
        </row>
        <row r="32">
          <cell r="F32">
            <v>3867.4659</v>
          </cell>
        </row>
        <row r="32">
          <cell r="H32">
            <v>8415.3197</v>
          </cell>
        </row>
        <row r="32">
          <cell r="J32">
            <v>18753.2057</v>
          </cell>
        </row>
        <row r="32">
          <cell r="L32">
            <v>44565.7581</v>
          </cell>
        </row>
        <row r="33">
          <cell r="B33">
            <v>60603.60745</v>
          </cell>
        </row>
        <row r="33">
          <cell r="D33">
            <v>126769.634153</v>
          </cell>
        </row>
        <row r="33">
          <cell r="F33">
            <v>29335.7353</v>
          </cell>
        </row>
        <row r="33">
          <cell r="H33">
            <v>56382.838</v>
          </cell>
        </row>
        <row r="33">
          <cell r="J33">
            <v>89939.34275</v>
          </cell>
        </row>
        <row r="33">
          <cell r="L33">
            <v>183152.472153</v>
          </cell>
        </row>
        <row r="34">
          <cell r="B34">
            <v>27991.515216</v>
          </cell>
        </row>
        <row r="34">
          <cell r="D34">
            <v>60995.154703</v>
          </cell>
        </row>
        <row r="34">
          <cell r="F34">
            <v>19308.1431</v>
          </cell>
        </row>
        <row r="34">
          <cell r="H34">
            <v>40226.0539</v>
          </cell>
        </row>
        <row r="34">
          <cell r="J34">
            <v>47299.658316</v>
          </cell>
        </row>
        <row r="34">
          <cell r="L34">
            <v>101221.208603</v>
          </cell>
        </row>
        <row r="35">
          <cell r="B35">
            <v>9069.298548</v>
          </cell>
        </row>
        <row r="35">
          <cell r="D35">
            <v>19923.002554</v>
          </cell>
        </row>
        <row r="35">
          <cell r="F35">
            <v>4565.8244</v>
          </cell>
        </row>
        <row r="35">
          <cell r="H35">
            <v>8369.5839</v>
          </cell>
        </row>
        <row r="35">
          <cell r="J35">
            <v>13635.122948</v>
          </cell>
        </row>
        <row r="35">
          <cell r="L35">
            <v>28292.586454</v>
          </cell>
        </row>
        <row r="36">
          <cell r="B36">
            <v>12993.549023</v>
          </cell>
        </row>
        <row r="36">
          <cell r="D36">
            <v>26168.531808</v>
          </cell>
        </row>
        <row r="36">
          <cell r="F36">
            <v>7239.6196</v>
          </cell>
        </row>
        <row r="36">
          <cell r="H36">
            <v>14877.184</v>
          </cell>
        </row>
        <row r="36">
          <cell r="J36">
            <v>20233.168623</v>
          </cell>
        </row>
        <row r="36">
          <cell r="L36">
            <v>41045.715808</v>
          </cell>
        </row>
        <row r="37">
          <cell r="B37">
            <v>39173.3594</v>
          </cell>
        </row>
        <row r="37">
          <cell r="D37">
            <v>82389.4557</v>
          </cell>
        </row>
        <row r="37">
          <cell r="F37">
            <v>21689.6081</v>
          </cell>
        </row>
        <row r="37">
          <cell r="H37">
            <v>40608.7051</v>
          </cell>
        </row>
        <row r="37">
          <cell r="J37">
            <v>60862.9675</v>
          </cell>
        </row>
        <row r="37">
          <cell r="L37">
            <v>122998.1608</v>
          </cell>
        </row>
        <row r="38">
          <cell r="B38">
            <v>1529583.483837</v>
          </cell>
        </row>
        <row r="38">
          <cell r="D38">
            <v>3150783.843859</v>
          </cell>
        </row>
        <row r="38">
          <cell r="F38">
            <v>1285831.901741</v>
          </cell>
        </row>
        <row r="38">
          <cell r="H38">
            <v>2580697.508591</v>
          </cell>
        </row>
        <row r="38">
          <cell r="J38">
            <v>2815415.385578</v>
          </cell>
        </row>
        <row r="38">
          <cell r="L38">
            <v>5731481.35245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3"/>
  <sheetViews>
    <sheetView workbookViewId="0">
      <selection activeCell="C7" sqref="C7"/>
    </sheetView>
  </sheetViews>
  <sheetFormatPr defaultColWidth="9.125" defaultRowHeight="13.5"/>
  <cols>
    <col min="1" max="16384" width="9.125" style="23"/>
  </cols>
  <sheetData>
    <row r="1" ht="18.75" spans="1:1">
      <c r="A1" s="22" t="s">
        <v>0</v>
      </c>
    </row>
    <row r="2" ht="20.25" spans="1:14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0.1" customHeight="1" spans="1:1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43"/>
      <c r="M3" s="43"/>
      <c r="N3" s="18" t="s">
        <v>2</v>
      </c>
    </row>
    <row r="4" ht="20.1" customHeight="1" spans="1:14">
      <c r="A4" s="37" t="s">
        <v>3</v>
      </c>
      <c r="B4" s="8" t="s">
        <v>4</v>
      </c>
      <c r="C4" s="9"/>
      <c r="D4" s="9"/>
      <c r="E4" s="9"/>
      <c r="F4" s="9"/>
      <c r="G4" s="38"/>
      <c r="H4" s="8" t="s">
        <v>5</v>
      </c>
      <c r="I4" s="9"/>
      <c r="J4" s="9"/>
      <c r="K4" s="9"/>
      <c r="L4" s="9"/>
      <c r="M4" s="38"/>
      <c r="N4" s="37" t="s">
        <v>6</v>
      </c>
    </row>
    <row r="5" ht="20.1" customHeight="1" spans="1:14">
      <c r="A5" s="39"/>
      <c r="B5" s="6" t="s">
        <v>7</v>
      </c>
      <c r="C5" s="40" t="s">
        <v>8</v>
      </c>
      <c r="D5" s="6" t="s">
        <v>9</v>
      </c>
      <c r="E5" s="6" t="s">
        <v>10</v>
      </c>
      <c r="F5" s="6" t="s">
        <v>11</v>
      </c>
      <c r="G5" s="41" t="s">
        <v>12</v>
      </c>
      <c r="H5" s="6" t="s">
        <v>7</v>
      </c>
      <c r="I5" s="6" t="s">
        <v>13</v>
      </c>
      <c r="J5" s="40" t="s">
        <v>8</v>
      </c>
      <c r="K5" s="44" t="s">
        <v>9</v>
      </c>
      <c r="L5" s="8" t="s">
        <v>11</v>
      </c>
      <c r="M5" s="6" t="s">
        <v>12</v>
      </c>
      <c r="N5" s="39"/>
    </row>
    <row r="6" ht="20.1" customHeight="1" spans="1:15">
      <c r="A6" s="7" t="s">
        <v>14</v>
      </c>
      <c r="B6" s="29">
        <v>143.53606584</v>
      </c>
      <c r="C6" s="29">
        <v>9.55051972</v>
      </c>
      <c r="D6" s="29">
        <v>40.14454772</v>
      </c>
      <c r="E6" s="29">
        <v>0.12307016</v>
      </c>
      <c r="F6" s="29">
        <f t="shared" ref="F6:F17" si="0">SUM(B6:E6)</f>
        <v>193.35420344</v>
      </c>
      <c r="G6" s="29">
        <f>F6</f>
        <v>193.35420344</v>
      </c>
      <c r="H6" s="29">
        <v>98.72719559</v>
      </c>
      <c r="I6" s="29">
        <v>81.74986144</v>
      </c>
      <c r="J6" s="29">
        <v>9.45545026</v>
      </c>
      <c r="K6" s="29">
        <v>0.004366323</v>
      </c>
      <c r="L6" s="29">
        <f>SUM(H6:K6)</f>
        <v>189.936873613</v>
      </c>
      <c r="M6" s="29">
        <f>L6</f>
        <v>189.936873613</v>
      </c>
      <c r="N6" s="29">
        <f>F6+L6</f>
        <v>383.291077053</v>
      </c>
      <c r="O6" s="42"/>
    </row>
    <row r="7" ht="20.1" customHeight="1" spans="1:15">
      <c r="A7" s="7" t="s">
        <v>15</v>
      </c>
      <c r="B7" s="29">
        <v>90.7481233</v>
      </c>
      <c r="C7" s="29">
        <v>9.80441235</v>
      </c>
      <c r="D7" s="29">
        <v>30.55198291</v>
      </c>
      <c r="E7" s="29">
        <v>0.08014298</v>
      </c>
      <c r="F7" s="29">
        <f>SUM(B7:E7)</f>
        <v>131.18466154</v>
      </c>
      <c r="G7" s="29">
        <f>G6+F7</f>
        <v>324.53886498</v>
      </c>
      <c r="H7" s="29">
        <v>61.70558559</v>
      </c>
      <c r="I7" s="29">
        <v>55.50914232</v>
      </c>
      <c r="J7" s="29">
        <v>8.19066844</v>
      </c>
      <c r="K7" s="29">
        <v>0.003101475</v>
      </c>
      <c r="L7" s="29">
        <f t="shared" ref="L7:L17" si="1">SUM(H7:K7)</f>
        <v>125.408497825</v>
      </c>
      <c r="M7" s="29">
        <f>M6+L7</f>
        <v>315.345371438</v>
      </c>
      <c r="N7" s="29">
        <f>F7+L7</f>
        <v>256.593159365</v>
      </c>
      <c r="O7" s="42"/>
    </row>
    <row r="8" ht="20.1" customHeight="1" spans="1:16">
      <c r="A8" s="7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P8" s="45"/>
    </row>
    <row r="9" ht="20.1" customHeight="1" spans="1:14">
      <c r="A9" s="7" t="s">
        <v>17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ht="20.1" customHeight="1" spans="1:14">
      <c r="A10" s="7" t="s">
        <v>18</v>
      </c>
      <c r="B10" s="29"/>
      <c r="C10" s="29"/>
      <c r="D10" s="29"/>
      <c r="E10" s="29"/>
      <c r="F10" s="29"/>
      <c r="G10" s="29"/>
      <c r="H10" s="29"/>
      <c r="I10" s="29"/>
      <c r="J10" s="29"/>
      <c r="K10" s="33"/>
      <c r="L10" s="29"/>
      <c r="M10" s="29"/>
      <c r="N10" s="29"/>
    </row>
    <row r="11" ht="20.1" customHeight="1" spans="1:14">
      <c r="A11" s="7" t="s">
        <v>19</v>
      </c>
      <c r="B11" s="29"/>
      <c r="C11" s="29"/>
      <c r="D11" s="29"/>
      <c r="E11" s="29"/>
      <c r="F11" s="29"/>
      <c r="G11" s="29"/>
      <c r="H11" s="29"/>
      <c r="I11" s="29"/>
      <c r="J11" s="29"/>
      <c r="K11" s="33"/>
      <c r="L11" s="29"/>
      <c r="M11" s="29"/>
      <c r="N11" s="29"/>
    </row>
    <row r="12" ht="20.1" customHeight="1" spans="1:14">
      <c r="A12" s="7" t="s">
        <v>20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ht="20.1" customHeight="1" spans="1:14">
      <c r="A13" s="7" t="s">
        <v>21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ht="20.1" customHeight="1" spans="1:14">
      <c r="A14" s="7" t="s">
        <v>22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ht="20.1" customHeight="1" spans="1:14">
      <c r="A15" s="7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ht="20.1" customHeight="1" spans="1:14">
      <c r="A16" s="7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ht="20.1" customHeight="1" spans="1:14">
      <c r="A17" s="7" t="s">
        <v>25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ht="20.1" customHeight="1" spans="1:14">
      <c r="A18" s="6" t="s">
        <v>26</v>
      </c>
      <c r="B18" s="29">
        <f t="shared" ref="B18:F18" si="2">SUM(B6:B17)</f>
        <v>234.28418914</v>
      </c>
      <c r="C18" s="29">
        <f>SUM(C6:C17)</f>
        <v>19.35493207</v>
      </c>
      <c r="D18" s="29">
        <f>SUM(D6:D17)</f>
        <v>70.69653063</v>
      </c>
      <c r="E18" s="29">
        <f>SUM(E6:E17)</f>
        <v>0.20321314</v>
      </c>
      <c r="F18" s="29">
        <f>SUM(F6:F17)</f>
        <v>324.53886498</v>
      </c>
      <c r="G18" s="29">
        <f>G17+F18</f>
        <v>324.53886498</v>
      </c>
      <c r="H18" s="29">
        <f t="shared" ref="H18:L18" si="3">SUM(H6:H17)</f>
        <v>160.43278118</v>
      </c>
      <c r="I18" s="29">
        <f>SUM(I6:I17)</f>
        <v>137.25900376</v>
      </c>
      <c r="J18" s="29">
        <f>SUM(J6:J17)</f>
        <v>17.6461187</v>
      </c>
      <c r="K18" s="29">
        <f>SUM(K6:K17)</f>
        <v>0.007467798</v>
      </c>
      <c r="L18" s="29">
        <f>SUM(L6:L17)</f>
        <v>315.345371438</v>
      </c>
      <c r="M18" s="29">
        <f>M17+L18</f>
        <v>315.345371438</v>
      </c>
      <c r="N18" s="29">
        <f>SUM(N6:N17)</f>
        <v>639.884236418</v>
      </c>
    </row>
    <row r="19" spans="14:14">
      <c r="N19" s="46"/>
    </row>
    <row r="20" spans="12:14">
      <c r="L20" s="47"/>
      <c r="N20" s="42"/>
    </row>
    <row r="21" spans="4:11">
      <c r="D21" s="42"/>
      <c r="K21" s="42"/>
    </row>
    <row r="23" spans="7:7">
      <c r="G23" s="42"/>
    </row>
  </sheetData>
  <mergeCells count="5">
    <mergeCell ref="A2:N2"/>
    <mergeCell ref="B4:G4"/>
    <mergeCell ref="H4:L4"/>
    <mergeCell ref="A4:A5"/>
    <mergeCell ref="N4:N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workbookViewId="0">
      <selection activeCell="C9" sqref="C9"/>
    </sheetView>
  </sheetViews>
  <sheetFormatPr defaultColWidth="9" defaultRowHeight="24.95" customHeight="1" outlineLevelCol="7"/>
  <cols>
    <col min="1" max="1" width="22" customWidth="1"/>
    <col min="2" max="2" width="15.25" customWidth="1"/>
    <col min="3" max="3" width="14.875" customWidth="1"/>
    <col min="4" max="4" width="14" customWidth="1"/>
    <col min="5" max="5" width="13.375" customWidth="1"/>
    <col min="6" max="6" width="14.625" customWidth="1"/>
    <col min="7" max="8" width="14.75" customWidth="1"/>
  </cols>
  <sheetData>
    <row r="1" customHeight="1" spans="1:8">
      <c r="A1" s="22" t="s">
        <v>27</v>
      </c>
      <c r="B1" s="23"/>
      <c r="C1" s="23"/>
      <c r="D1" s="23"/>
      <c r="E1" s="23"/>
      <c r="F1" s="23"/>
      <c r="G1" s="23"/>
      <c r="H1" s="23"/>
    </row>
    <row r="2" customHeight="1" spans="1:8">
      <c r="A2" s="24" t="s">
        <v>28</v>
      </c>
      <c r="B2" s="24"/>
      <c r="C2" s="24"/>
      <c r="D2" s="24"/>
      <c r="E2" s="24"/>
      <c r="F2" s="24"/>
      <c r="G2" s="24"/>
      <c r="H2" s="24"/>
    </row>
    <row r="3" ht="23.1" customHeight="1" spans="1:8">
      <c r="A3" s="25"/>
      <c r="B3" s="25"/>
      <c r="C3" s="25"/>
      <c r="D3" s="26"/>
      <c r="E3" s="26"/>
      <c r="F3" s="25"/>
      <c r="G3" s="25"/>
      <c r="H3" s="25" t="s">
        <v>29</v>
      </c>
    </row>
    <row r="4" ht="23.1" customHeight="1" spans="1:8">
      <c r="A4" s="6" t="s">
        <v>30</v>
      </c>
      <c r="B4" s="6" t="s">
        <v>31</v>
      </c>
      <c r="C4" s="6"/>
      <c r="D4" s="6"/>
      <c r="E4" s="6"/>
      <c r="F4" s="6" t="s">
        <v>32</v>
      </c>
      <c r="G4" s="6"/>
      <c r="H4" s="6"/>
    </row>
    <row r="5" ht="23.1" customHeight="1" spans="1:8">
      <c r="A5" s="6"/>
      <c r="B5" s="6" t="s">
        <v>33</v>
      </c>
      <c r="C5" s="6" t="s">
        <v>34</v>
      </c>
      <c r="D5" s="27" t="s">
        <v>35</v>
      </c>
      <c r="E5" s="27" t="s">
        <v>36</v>
      </c>
      <c r="F5" s="6" t="s">
        <v>33</v>
      </c>
      <c r="G5" s="6" t="s">
        <v>34</v>
      </c>
      <c r="H5" s="27" t="s">
        <v>35</v>
      </c>
    </row>
    <row r="6" ht="23.1" customHeight="1" spans="1:8">
      <c r="A6" s="28" t="s">
        <v>37</v>
      </c>
      <c r="B6" s="29">
        <f t="shared" ref="B6:G6" si="0">SUM(B7:B10)</f>
        <v>131.18466154</v>
      </c>
      <c r="C6" s="29">
        <f>SUM(C7:C10)</f>
        <v>152.9583483837</v>
      </c>
      <c r="D6" s="30">
        <f>(B6-C6)/C6</f>
        <v>-0.142350431171499</v>
      </c>
      <c r="E6" s="30">
        <f>(B6-'[1]2018年1月'!B2)/'[1]2018年1月'!B2</f>
        <v>-0.321531887044245</v>
      </c>
      <c r="F6" s="29">
        <f>SUM(F7:F10)</f>
        <v>324.53886498</v>
      </c>
      <c r="G6" s="29">
        <f>SUM(G7:G10)</f>
        <v>315.0783843859</v>
      </c>
      <c r="H6" s="30">
        <f t="shared" ref="H6:H10" si="1">(F6-G6)/G6</f>
        <v>0.0300258001276056</v>
      </c>
    </row>
    <row r="7" ht="23.1" customHeight="1" spans="1:8">
      <c r="A7" s="31" t="s">
        <v>38</v>
      </c>
      <c r="B7" s="29">
        <v>90.7481233</v>
      </c>
      <c r="C7" s="29">
        <v>104.77761228</v>
      </c>
      <c r="D7" s="30">
        <f t="shared" ref="D7:D21" si="2">(B7-C7)/C7</f>
        <v>-0.133897773338341</v>
      </c>
      <c r="E7" s="30">
        <f>(B7-'[1]2018年1月'!B3)/'[1]2018年1月'!B3</f>
        <v>-0.367767795717927</v>
      </c>
      <c r="F7" s="29">
        <v>234.28418914</v>
      </c>
      <c r="G7" s="29">
        <v>222.28804642</v>
      </c>
      <c r="H7" s="30">
        <f>(F7-G7)/G7</f>
        <v>0.0539666568364814</v>
      </c>
    </row>
    <row r="8" ht="23.1" customHeight="1" spans="1:8">
      <c r="A8" s="31" t="s">
        <v>39</v>
      </c>
      <c r="B8" s="29">
        <v>9.80441235</v>
      </c>
      <c r="C8" s="29">
        <v>11.62658467</v>
      </c>
      <c r="D8" s="30">
        <f>(B8-C8)/C8</f>
        <v>-0.156724641992393</v>
      </c>
      <c r="E8" s="30">
        <f>(B8-'[1]2018年1月'!B4)/'[1]2018年1月'!B4</f>
        <v>0.0265841689712776</v>
      </c>
      <c r="F8" s="29">
        <v>19.35493207</v>
      </c>
      <c r="G8" s="29">
        <v>21.2126747</v>
      </c>
      <c r="H8" s="30">
        <f>(F8-G8)/G8</f>
        <v>-0.0875770102673568</v>
      </c>
    </row>
    <row r="9" ht="23.1" customHeight="1" spans="1:8">
      <c r="A9" s="31" t="s">
        <v>40</v>
      </c>
      <c r="B9" s="29">
        <v>30.55198291</v>
      </c>
      <c r="C9" s="29">
        <v>36.4235155837</v>
      </c>
      <c r="D9" s="30">
        <f>(B9-C9)/C9</f>
        <v>-0.161201701142972</v>
      </c>
      <c r="E9" s="30">
        <f>(B9-'[1]2018年1月'!B5)/'[1]2018年1月'!B5</f>
        <v>-0.238950626045314</v>
      </c>
      <c r="F9" s="29">
        <v>70.69653063</v>
      </c>
      <c r="G9" s="29">
        <v>71.3014864259</v>
      </c>
      <c r="H9" s="30">
        <f>(F9-G9)/G9</f>
        <v>-0.00848447663890866</v>
      </c>
    </row>
    <row r="10" ht="23.1" customHeight="1" spans="1:8">
      <c r="A10" s="31" t="s">
        <v>41</v>
      </c>
      <c r="B10" s="29">
        <v>0.08014298</v>
      </c>
      <c r="C10" s="29">
        <v>0.13063585</v>
      </c>
      <c r="D10" s="30">
        <f>(B10-C10)/C10</f>
        <v>-0.386516182196541</v>
      </c>
      <c r="E10" s="30">
        <f>(B10-'[1]2018年1月'!B6)/'[1]2018年1月'!B6</f>
        <v>-0.348802504197606</v>
      </c>
      <c r="F10" s="29">
        <v>0.20321314</v>
      </c>
      <c r="G10" s="29">
        <v>0.27617684</v>
      </c>
      <c r="H10" s="30">
        <f>(F10-G10)/G10</f>
        <v>-0.264191957587754</v>
      </c>
    </row>
    <row r="11" ht="23.1" customHeight="1" spans="1:8">
      <c r="A11" s="28" t="s">
        <v>42</v>
      </c>
      <c r="B11" s="29">
        <f t="shared" ref="B11:G11" si="3">SUM(B12:B15)</f>
        <v>125.408497825</v>
      </c>
      <c r="C11" s="29">
        <f>SUM(C12:C15)</f>
        <v>128.5831901741</v>
      </c>
      <c r="D11" s="30">
        <f>(B11-C11)/C11</f>
        <v>-0.0246897930032808</v>
      </c>
      <c r="E11" s="30">
        <f>(B11-'[1]2018年1月'!B7)/'[1]2018年1月'!B7</f>
        <v>-0.339735905727699</v>
      </c>
      <c r="F11" s="29">
        <f>SUM(F12:F15)</f>
        <v>315.345371438</v>
      </c>
      <c r="G11" s="29">
        <f>SUM(G12:G15)</f>
        <v>258.0697508591</v>
      </c>
      <c r="H11" s="30">
        <f t="shared" ref="H11:H21" si="4">(F11-G11)/G11</f>
        <v>0.221938527813634</v>
      </c>
    </row>
    <row r="12" ht="23.1" customHeight="1" spans="1:8">
      <c r="A12" s="32" t="s">
        <v>43</v>
      </c>
      <c r="B12" s="29">
        <v>61.70558559</v>
      </c>
      <c r="C12" s="29">
        <v>69.1870298</v>
      </c>
      <c r="D12" s="30">
        <f>(B12-C12)/C12</f>
        <v>-0.108133623189588</v>
      </c>
      <c r="E12" s="30">
        <f>(B12-'[1]2018年1月'!B8)/'[1]2018年1月'!B8</f>
        <v>-0.374988976226424</v>
      </c>
      <c r="F12" s="29">
        <v>160.43278118</v>
      </c>
      <c r="G12" s="29">
        <v>140.34372575</v>
      </c>
      <c r="H12" s="30">
        <f>(F12-G12)/G12</f>
        <v>0.143141813591193</v>
      </c>
    </row>
    <row r="13" ht="23.1" customHeight="1" spans="1:8">
      <c r="A13" s="32" t="s">
        <v>44</v>
      </c>
      <c r="B13" s="29">
        <v>55.50914232</v>
      </c>
      <c r="C13" s="29">
        <v>49.99214508</v>
      </c>
      <c r="D13" s="30">
        <f>(B13-C13)/C13</f>
        <v>0.110357281752392</v>
      </c>
      <c r="E13" s="30">
        <f>(B13-'[1]2018年1月'!B9)/'[1]2018年1月'!B9</f>
        <v>-0.320987933897102</v>
      </c>
      <c r="F13" s="29">
        <v>137.25900376</v>
      </c>
      <c r="G13" s="29">
        <v>99.0731516</v>
      </c>
      <c r="H13" s="30">
        <f>(F13-G13)/G13</f>
        <v>0.385430881558834</v>
      </c>
    </row>
    <row r="14" ht="23.1" customHeight="1" spans="1:8">
      <c r="A14" s="32" t="s">
        <v>45</v>
      </c>
      <c r="B14" s="29">
        <v>8.19066844</v>
      </c>
      <c r="C14" s="29">
        <v>9.3969282251</v>
      </c>
      <c r="D14" s="30">
        <f>(B14-C14)/C14</f>
        <v>-0.128367457556819</v>
      </c>
      <c r="E14" s="30">
        <f>(B14-'[1]2018年1月'!B10)/'[1]2018年1月'!B10</f>
        <v>-0.133762199072686</v>
      </c>
      <c r="F14" s="29">
        <v>17.6461187</v>
      </c>
      <c r="G14" s="29">
        <v>18.6341610671</v>
      </c>
      <c r="H14" s="30">
        <f>(F14-G14)/G14</f>
        <v>-0.0530231741339011</v>
      </c>
    </row>
    <row r="15" ht="23.1" customHeight="1" spans="1:8">
      <c r="A15" s="32" t="s">
        <v>46</v>
      </c>
      <c r="B15" s="33">
        <v>0.003101475</v>
      </c>
      <c r="C15" s="29">
        <v>0.007087069</v>
      </c>
      <c r="D15" s="30">
        <f>(B15-C15)/C15</f>
        <v>-0.562375503893076</v>
      </c>
      <c r="E15" s="30">
        <f>(B15-'[1]2018年1月'!B11)/'[1]2018年1月'!B11</f>
        <v>-0.289682646015881</v>
      </c>
      <c r="F15" s="33">
        <v>0.007467798</v>
      </c>
      <c r="G15" s="29">
        <v>0.018712442</v>
      </c>
      <c r="H15" s="30">
        <f>(F15-G15)/G15</f>
        <v>-0.600918041589655</v>
      </c>
    </row>
    <row r="16" ht="23.1" customHeight="1" spans="1:8">
      <c r="A16" s="28" t="s">
        <v>47</v>
      </c>
      <c r="B16" s="29">
        <f t="shared" ref="B16:G16" si="5">B6+B11</f>
        <v>256.593159365</v>
      </c>
      <c r="C16" s="29">
        <f>C6+C11</f>
        <v>281.5415385578</v>
      </c>
      <c r="D16" s="30">
        <f>(B16-C16)/C16</f>
        <v>-0.0886134931299955</v>
      </c>
      <c r="E16" s="30">
        <f>(B16-'[1]2018年1月'!B12)/'[1]2018年1月'!B12</f>
        <v>-0.33055274508903</v>
      </c>
      <c r="F16" s="29">
        <f>F6+F11</f>
        <v>639.884236418</v>
      </c>
      <c r="G16" s="29">
        <f>G6+G11</f>
        <v>573.148135245</v>
      </c>
      <c r="H16" s="30">
        <f>(F16-G16)/G16</f>
        <v>0.116437788189737</v>
      </c>
    </row>
    <row r="17" ht="23.1" customHeight="1" spans="1:8">
      <c r="A17" s="32" t="s">
        <v>48</v>
      </c>
      <c r="B17" s="29">
        <f t="shared" ref="B17:G17" si="6">B7+B12</f>
        <v>152.45370889</v>
      </c>
      <c r="C17" s="29">
        <f>C7+C12</f>
        <v>173.96464208</v>
      </c>
      <c r="D17" s="30">
        <f>(B17-C17)/C17</f>
        <v>-0.123651179531688</v>
      </c>
      <c r="E17" s="30">
        <f>(B17-'[1]2018年1月'!B13)/'[1]2018年1月'!B13</f>
        <v>-0.370710573323763</v>
      </c>
      <c r="F17" s="29">
        <f>F7+F12</f>
        <v>394.71697032</v>
      </c>
      <c r="G17" s="29">
        <f>G7+G12</f>
        <v>362.63177217</v>
      </c>
      <c r="H17" s="30">
        <f>(F17-G17)/G17</f>
        <v>0.0884787285956803</v>
      </c>
    </row>
    <row r="18" ht="23.1" customHeight="1" spans="1:8">
      <c r="A18" s="32" t="s">
        <v>49</v>
      </c>
      <c r="B18" s="29">
        <f t="shared" ref="B18:G18" si="7">B13</f>
        <v>55.50914232</v>
      </c>
      <c r="C18" s="29">
        <f>C13</f>
        <v>49.99214508</v>
      </c>
      <c r="D18" s="30">
        <f>(B18-C18)/C18</f>
        <v>0.110357281752392</v>
      </c>
      <c r="E18" s="30">
        <f>(B18-'[1]2018年1月'!B14)/'[1]2018年1月'!B14</f>
        <v>-0.320987933897102</v>
      </c>
      <c r="F18" s="29">
        <f>F13</f>
        <v>137.25900376</v>
      </c>
      <c r="G18" s="29">
        <f>G13</f>
        <v>99.0731516</v>
      </c>
      <c r="H18" s="30">
        <f>(F18-G18)/G18</f>
        <v>0.385430881558834</v>
      </c>
    </row>
    <row r="19" ht="23.1" customHeight="1" spans="1:8">
      <c r="A19" s="32" t="s">
        <v>50</v>
      </c>
      <c r="B19" s="29">
        <f t="shared" ref="B19:G19" si="8">B8+B14</f>
        <v>17.99508079</v>
      </c>
      <c r="C19" s="29">
        <f>C8+C14</f>
        <v>21.0235128951</v>
      </c>
      <c r="D19" s="30">
        <f>(B19-C19)/C19</f>
        <v>-0.144049765622464</v>
      </c>
      <c r="E19" s="30">
        <f>(B19-'[1]2018年1月'!B15)/'[1]2018年1月'!B15</f>
        <v>-0.0531879820426824</v>
      </c>
      <c r="F19" s="29">
        <f>F8+F14</f>
        <v>37.00105077</v>
      </c>
      <c r="G19" s="29">
        <f>G8+G14</f>
        <v>39.8468357671</v>
      </c>
      <c r="H19" s="30">
        <f>(F19-G19)/G19</f>
        <v>-0.0714180923607907</v>
      </c>
    </row>
    <row r="20" ht="23.1" customHeight="1" spans="1:8">
      <c r="A20" s="32" t="s">
        <v>51</v>
      </c>
      <c r="B20" s="29">
        <f t="shared" ref="B20:G20" si="9">B9+B15</f>
        <v>30.555084385</v>
      </c>
      <c r="C20" s="29">
        <f>C9+C15</f>
        <v>36.4306026527</v>
      </c>
      <c r="D20" s="30">
        <f>(B20-C20)/C20</f>
        <v>-0.161279743948033</v>
      </c>
      <c r="E20" s="30">
        <f>(B20-'[1]2018年1月'!B16)/'[1]2018年1月'!B16</f>
        <v>-0.238956143314982</v>
      </c>
      <c r="F20" s="29">
        <f>F9+F15</f>
        <v>70.703998428</v>
      </c>
      <c r="G20" s="29">
        <f>G9+G15</f>
        <v>71.3201988679</v>
      </c>
      <c r="H20" s="30">
        <f>(F20-G20)/G20</f>
        <v>-0.00863991477423311</v>
      </c>
    </row>
    <row r="21" ht="23.1" customHeight="1" spans="1:8">
      <c r="A21" s="32" t="s">
        <v>52</v>
      </c>
      <c r="B21" s="29">
        <f t="shared" ref="B21:G21" si="10">B10</f>
        <v>0.08014298</v>
      </c>
      <c r="C21" s="29">
        <f>C10</f>
        <v>0.13063585</v>
      </c>
      <c r="D21" s="30">
        <f>(B21-C21)/C21</f>
        <v>-0.386516182196541</v>
      </c>
      <c r="E21" s="30">
        <f>(B21-'[1]2018年1月'!B17)/'[1]2018年1月'!B17</f>
        <v>-0.348802504197606</v>
      </c>
      <c r="F21" s="29">
        <f>F10</f>
        <v>0.20321314</v>
      </c>
      <c r="G21" s="29">
        <f>G10</f>
        <v>0.27617684</v>
      </c>
      <c r="H21" s="30">
        <f>(F21-G21)/G21</f>
        <v>-0.264191957587754</v>
      </c>
    </row>
    <row r="22" customHeight="1" spans="1:8">
      <c r="A22" s="23"/>
      <c r="B22" s="23"/>
      <c r="C22" s="23"/>
      <c r="D22" s="23"/>
      <c r="E22" s="23"/>
      <c r="F22" s="34"/>
      <c r="G22" s="34"/>
      <c r="H22" s="23"/>
    </row>
  </sheetData>
  <mergeCells count="4">
    <mergeCell ref="A2:H2"/>
    <mergeCell ref="B4:E4"/>
    <mergeCell ref="F4:H4"/>
    <mergeCell ref="A4:A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8"/>
  <sheetViews>
    <sheetView tabSelected="1" workbookViewId="0">
      <selection activeCell="C42" sqref="C42"/>
    </sheetView>
  </sheetViews>
  <sheetFormatPr defaultColWidth="9" defaultRowHeight="13.5"/>
  <cols>
    <col min="1" max="1" width="7.375" customWidth="1"/>
    <col min="2" max="2" width="11" customWidth="1"/>
    <col min="3" max="3" width="9.625" customWidth="1"/>
    <col min="4" max="4" width="10.75" customWidth="1"/>
    <col min="5" max="5" width="9" customWidth="1"/>
    <col min="6" max="6" width="11" customWidth="1"/>
    <col min="7" max="7" width="9.125" customWidth="1"/>
    <col min="8" max="8" width="10.375" customWidth="1"/>
    <col min="9" max="9" width="9.875" customWidth="1"/>
    <col min="10" max="10" width="11.125" customWidth="1"/>
    <col min="11" max="11" width="8.875" customWidth="1"/>
    <col min="12" max="12" width="10.5" customWidth="1"/>
    <col min="13" max="13" width="9.125" customWidth="1"/>
  </cols>
  <sheetData>
    <row r="1" ht="20.25" spans="1:13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" spans="1:13">
      <c r="A2" s="3"/>
      <c r="B2" s="4"/>
      <c r="C2" s="5"/>
      <c r="D2" s="4"/>
      <c r="E2" s="5"/>
      <c r="F2" s="4"/>
      <c r="G2" s="5"/>
      <c r="H2" s="4"/>
      <c r="I2" s="5"/>
      <c r="J2" s="4"/>
      <c r="K2" s="5"/>
      <c r="L2" s="18"/>
      <c r="M2" s="19" t="s">
        <v>54</v>
      </c>
    </row>
    <row r="3" spans="1:13">
      <c r="A3" s="6" t="s">
        <v>55</v>
      </c>
      <c r="B3" s="6" t="s">
        <v>4</v>
      </c>
      <c r="C3" s="7"/>
      <c r="D3" s="7"/>
      <c r="E3" s="7"/>
      <c r="F3" s="6" t="s">
        <v>56</v>
      </c>
      <c r="G3" s="7"/>
      <c r="H3" s="7"/>
      <c r="I3" s="7"/>
      <c r="J3" s="6" t="s">
        <v>57</v>
      </c>
      <c r="K3" s="7"/>
      <c r="L3" s="7"/>
      <c r="M3" s="7"/>
    </row>
    <row r="4" spans="1:13">
      <c r="A4" s="6"/>
      <c r="B4" s="8" t="s">
        <v>31</v>
      </c>
      <c r="C4" s="9"/>
      <c r="D4" s="6" t="s">
        <v>32</v>
      </c>
      <c r="E4" s="7"/>
      <c r="F4" s="8" t="s">
        <v>31</v>
      </c>
      <c r="G4" s="9"/>
      <c r="H4" s="6" t="s">
        <v>32</v>
      </c>
      <c r="I4" s="7"/>
      <c r="J4" s="8" t="s">
        <v>31</v>
      </c>
      <c r="K4" s="9"/>
      <c r="L4" s="6" t="s">
        <v>32</v>
      </c>
      <c r="M4" s="7"/>
    </row>
    <row r="5" spans="1:13">
      <c r="A5" s="6"/>
      <c r="B5" s="10" t="s">
        <v>58</v>
      </c>
      <c r="C5" s="11" t="s">
        <v>59</v>
      </c>
      <c r="D5" s="12" t="s">
        <v>58</v>
      </c>
      <c r="E5" s="11" t="s">
        <v>59</v>
      </c>
      <c r="F5" s="10" t="s">
        <v>58</v>
      </c>
      <c r="G5" s="11" t="s">
        <v>59</v>
      </c>
      <c r="H5" s="10" t="s">
        <v>58</v>
      </c>
      <c r="I5" s="11" t="s">
        <v>59</v>
      </c>
      <c r="J5" s="10" t="s">
        <v>58</v>
      </c>
      <c r="K5" s="11" t="s">
        <v>59</v>
      </c>
      <c r="L5" s="10" t="s">
        <v>58</v>
      </c>
      <c r="M5" s="11" t="s">
        <v>59</v>
      </c>
    </row>
    <row r="6" spans="1:13">
      <c r="A6" s="6"/>
      <c r="B6" s="10"/>
      <c r="C6" s="13" t="s">
        <v>60</v>
      </c>
      <c r="D6" s="14"/>
      <c r="E6" s="13" t="s">
        <v>60</v>
      </c>
      <c r="F6" s="10"/>
      <c r="G6" s="13" t="s">
        <v>60</v>
      </c>
      <c r="H6" s="10"/>
      <c r="I6" s="13" t="s">
        <v>60</v>
      </c>
      <c r="J6" s="10"/>
      <c r="K6" s="13" t="s">
        <v>60</v>
      </c>
      <c r="L6" s="10"/>
      <c r="M6" s="13" t="s">
        <v>60</v>
      </c>
    </row>
    <row r="7" spans="1:13">
      <c r="A7" s="6" t="s">
        <v>61</v>
      </c>
      <c r="B7" s="15">
        <v>22912.856</v>
      </c>
      <c r="C7" s="16">
        <f>(B7-[2]与17年同期销量比较!B7)/[2]与17年同期销量比较!B7*100</f>
        <v>-25.4657504171544</v>
      </c>
      <c r="D7" s="15">
        <v>62473.159</v>
      </c>
      <c r="E7" s="16">
        <f>(D7-[2]与17年同期销量比较!D7)/[2]与17年同期销量比较!D7*100</f>
        <v>-0.864366015325435</v>
      </c>
      <c r="F7" s="15">
        <v>30605.3669</v>
      </c>
      <c r="G7" s="17">
        <f>(F7-[2]与17年同期销量比较!F7)/[2]与17年同期销量比较!F7*100</f>
        <v>-26.9623262282032</v>
      </c>
      <c r="H7" s="15">
        <v>82832.1637</v>
      </c>
      <c r="I7" s="16">
        <f>(H7-[2]与17年同期销量比较!H7)/[2]与17年同期销量比较!H7*100</f>
        <v>-1.08832811441513</v>
      </c>
      <c r="J7" s="20">
        <f>B7+F7</f>
        <v>53518.2229</v>
      </c>
      <c r="K7" s="16">
        <f>(J7-[2]与17年同期销量比较!J7)/[2]与17年同期销量比较!J7*100</f>
        <v>-26.3290154875455</v>
      </c>
      <c r="L7" s="20">
        <f>D7+H7</f>
        <v>145305.3227</v>
      </c>
      <c r="M7" s="16">
        <f>(L7-[2]与17年同期销量比较!L7)/[2]与17年同期销量比较!L7*100</f>
        <v>-0.992161070654565</v>
      </c>
    </row>
    <row r="8" spans="1:13">
      <c r="A8" s="6" t="s">
        <v>62</v>
      </c>
      <c r="B8" s="15">
        <v>21994.6747</v>
      </c>
      <c r="C8" s="16">
        <f>(B8-[2]与17年同期销量比较!B8)/[2]与17年同期销量比较!B8*100</f>
        <v>-19.0327297111224</v>
      </c>
      <c r="D8" s="15">
        <v>56341.5534</v>
      </c>
      <c r="E8" s="16">
        <f>(D8-[2]与17年同期销量比较!D8)/[2]与17年同期销量比较!D8*100</f>
        <v>4.20071535146347</v>
      </c>
      <c r="F8" s="15">
        <v>20329.1715</v>
      </c>
      <c r="G8" s="17">
        <f>(F8-[2]与17年同期销量比较!F8)/[2]与17年同期销量比较!F8*100</f>
        <v>33.9396791874932</v>
      </c>
      <c r="H8" s="15">
        <v>52817.4932</v>
      </c>
      <c r="I8" s="16">
        <f>(H8-[2]与17年同期销量比较!H8)/[2]与17年同期销量比较!H8*100</f>
        <v>68.1334808398492</v>
      </c>
      <c r="J8" s="20">
        <f>B8+F8</f>
        <v>42323.8462</v>
      </c>
      <c r="K8" s="16">
        <f>(J8-[2]与17年同期销量比较!J8)/[2]与17年同期销量比较!J8*100</f>
        <v>-0.0446490017516051</v>
      </c>
      <c r="L8" s="20">
        <f>D8+H8</f>
        <v>109159.0466</v>
      </c>
      <c r="M8" s="16">
        <f>(L8-[2]与17年同期销量比较!L8)/[2]与17年同期销量比较!L8*100</f>
        <v>27.6949339713521</v>
      </c>
    </row>
    <row r="9" spans="1:13">
      <c r="A9" s="6" t="s">
        <v>63</v>
      </c>
      <c r="B9" s="15">
        <v>33103.3818</v>
      </c>
      <c r="C9" s="16">
        <f>(B9-[2]与17年同期销量比较!B9)/[2]与17年同期销量比较!B9*100</f>
        <v>-16.7199434806907</v>
      </c>
      <c r="D9" s="15">
        <v>82331.4789</v>
      </c>
      <c r="E9" s="16">
        <f>(D9-[2]与17年同期销量比较!D9)/[2]与17年同期销量比较!D9*100</f>
        <v>-2.96912218791148</v>
      </c>
      <c r="F9" s="15">
        <v>64832.9155</v>
      </c>
      <c r="G9" s="17">
        <f>(F9-[2]与17年同期销量比较!F9)/[2]与17年同期销量比较!F9*100</f>
        <v>-18.8801253390469</v>
      </c>
      <c r="H9" s="15">
        <v>164727.308</v>
      </c>
      <c r="I9" s="16">
        <f>(H9-[2]与17年同期销量比较!H9)/[2]与17年同期销量比较!H9*100</f>
        <v>4.24432421180378</v>
      </c>
      <c r="J9" s="20">
        <f t="shared" ref="J9:J38" si="0">B9+F9</f>
        <v>97936.2973</v>
      </c>
      <c r="K9" s="16">
        <f>(J9-[2]与17年同期销量比较!J9)/[2]与17年同期销量比较!J9*100</f>
        <v>-18.1626123900396</v>
      </c>
      <c r="L9" s="20">
        <f t="shared" ref="L9:L38" si="1">D9+H9</f>
        <v>247058.7869</v>
      </c>
      <c r="M9" s="16">
        <f>(L9-[2]与17年同期销量比较!L9)/[2]与17年同期销量比较!L9*100</f>
        <v>1.72419548712399</v>
      </c>
    </row>
    <row r="10" spans="1:13">
      <c r="A10" s="6" t="s">
        <v>64</v>
      </c>
      <c r="B10" s="15">
        <v>25331.1303</v>
      </c>
      <c r="C10" s="16">
        <f>(B10-[2]与17年同期销量比较!B10)/[2]与17年同期销量比较!B10*100</f>
        <v>-9.98736963666278</v>
      </c>
      <c r="D10" s="15">
        <v>61103.2668</v>
      </c>
      <c r="E10" s="16">
        <f>(D10-[2]与17年同期销量比较!D10)/[2]与17年同期销量比较!D10*100</f>
        <v>3.52021439042916</v>
      </c>
      <c r="F10" s="15">
        <v>16551.3905</v>
      </c>
      <c r="G10" s="17">
        <f>(F10-[2]与17年同期销量比较!F10)/[2]与17年同期销量比较!F10*100</f>
        <v>17.445661340245</v>
      </c>
      <c r="H10" s="15">
        <v>43339.7362</v>
      </c>
      <c r="I10" s="16">
        <f>(H10-[2]与17年同期销量比较!H10)/[2]与17年同期销量比较!H10*100</f>
        <v>48.4232712256587</v>
      </c>
      <c r="J10" s="20">
        <f>B10+F10</f>
        <v>41882.5208</v>
      </c>
      <c r="K10" s="16">
        <f>(J10-[2]与17年同期销量比较!J10)/[2]与17年同期销量比较!J10*100</f>
        <v>-0.833529010097571</v>
      </c>
      <c r="L10" s="20">
        <f>D10+H10</f>
        <v>104443.003</v>
      </c>
      <c r="M10" s="16">
        <f>(L10-[2]与17年同期销量比较!L10)/[2]与17年同期销量比较!L10*100</f>
        <v>18.3818239793241</v>
      </c>
    </row>
    <row r="11" spans="1:13">
      <c r="A11" s="6" t="s">
        <v>65</v>
      </c>
      <c r="B11" s="15">
        <v>41060.0407</v>
      </c>
      <c r="C11" s="16">
        <f>(B11-[2]与17年同期销量比较!B11)/[2]与17年同期销量比较!B11*100</f>
        <v>2.08678389299221</v>
      </c>
      <c r="D11" s="15">
        <v>106311.3546</v>
      </c>
      <c r="E11" s="16">
        <f>(D11-[2]与17年同期销量比较!D11)/[2]与17年同期销量比较!D11*100</f>
        <v>-0.0393805333556923</v>
      </c>
      <c r="F11" s="15">
        <v>27101.0733</v>
      </c>
      <c r="G11" s="17">
        <f>(F11-[2]与17年同期销量比较!F11)/[2]与17年同期销量比较!F11*100</f>
        <v>0.721905890122417</v>
      </c>
      <c r="H11" s="15">
        <v>72930.5652</v>
      </c>
      <c r="I11" s="16">
        <f>(H11-[2]与17年同期销量比较!H11)/[2]与17年同期销量比较!H11*100</f>
        <v>23.3483319548126</v>
      </c>
      <c r="J11" s="20">
        <f>B11+F11</f>
        <v>68161.114</v>
      </c>
      <c r="K11" s="16">
        <f>(J11-[2]与17年同期销量比较!J11)/[2]与17年同期销量比较!J11*100</f>
        <v>1.53969792281243</v>
      </c>
      <c r="L11" s="20">
        <f>D11+H11</f>
        <v>179241.9198</v>
      </c>
      <c r="M11" s="16">
        <f>(L11-[2]与17年同期销量比较!L11)/[2]与17年同期销量比较!L11*100</f>
        <v>8.31705988584122</v>
      </c>
    </row>
    <row r="12" spans="1:13">
      <c r="A12" s="6" t="s">
        <v>66</v>
      </c>
      <c r="B12" s="15">
        <v>65881.8006</v>
      </c>
      <c r="C12" s="16">
        <f>(B12-[2]与17年同期销量比较!B12)/[2]与17年同期销量比较!B12*100</f>
        <v>-17.0795438381852</v>
      </c>
      <c r="D12" s="15">
        <v>156834.1049</v>
      </c>
      <c r="E12" s="16">
        <f>(D12-[2]与17年同期销量比较!D12)/[2]与17年同期销量比较!D12*100</f>
        <v>-3.74350638228641</v>
      </c>
      <c r="F12" s="15">
        <v>30272.8275</v>
      </c>
      <c r="G12" s="17">
        <f>(F12-[2]与17年同期销量比较!F12)/[2]与17年同期销量比较!F12*100</f>
        <v>2.663867335023</v>
      </c>
      <c r="H12" s="15">
        <v>72309.9004</v>
      </c>
      <c r="I12" s="16">
        <f>(H12-[2]与17年同期销量比较!H12)/[2]与17年同期销量比较!H12*100</f>
        <v>19.8349160143018</v>
      </c>
      <c r="J12" s="20">
        <f>B12+F12</f>
        <v>96154.6281</v>
      </c>
      <c r="K12" s="16">
        <f>(J12-[2]与17年同期销量比较!J12)/[2]与17年同期销量比较!J12*100</f>
        <v>-11.7354552416406</v>
      </c>
      <c r="L12" s="20">
        <f>D12+H12</f>
        <v>229144.0053</v>
      </c>
      <c r="M12" s="16">
        <f>(L12-[2]与17年同期销量比较!L12)/[2]与17年同期销量比较!L12*100</f>
        <v>2.62869414241392</v>
      </c>
    </row>
    <row r="13" spans="1:13">
      <c r="A13" s="6" t="s">
        <v>67</v>
      </c>
      <c r="B13" s="15">
        <v>25166.0899</v>
      </c>
      <c r="C13" s="16">
        <f>(B13-[2]与17年同期销量比较!B13)/[2]与17年同期销量比较!B13*100</f>
        <v>-2.20096566582426</v>
      </c>
      <c r="D13" s="15">
        <v>59713.3903</v>
      </c>
      <c r="E13" s="16">
        <f>(D13-[2]与17年同期销量比较!D13)/[2]与17年同期销量比较!D13*100</f>
        <v>15.3173105474659</v>
      </c>
      <c r="F13" s="15">
        <v>22954.8811</v>
      </c>
      <c r="G13" s="17">
        <f>(F13-[2]与17年同期销量比较!F13)/[2]与17年同期销量比较!F13*100</f>
        <v>-7.5974294248616</v>
      </c>
      <c r="H13" s="15">
        <v>59052.4041</v>
      </c>
      <c r="I13" s="16">
        <f>(H13-[2]与17年同期销量比较!H13)/[2]与17年同期销量比较!H13*100</f>
        <v>20.4221838037961</v>
      </c>
      <c r="J13" s="20">
        <f>B13+F13</f>
        <v>48120.971</v>
      </c>
      <c r="K13" s="16">
        <f>(J13-[2]与17年同期销量比较!J13)/[2]与17年同期销量比较!J13*100</f>
        <v>-4.85170419806118</v>
      </c>
      <c r="L13" s="20">
        <f>D13+H13</f>
        <v>118765.7944</v>
      </c>
      <c r="M13" s="16">
        <f>(L13-[2]与17年同期销量比较!L13)/[2]与17年同期销量比较!L13*100</f>
        <v>17.8002777596437</v>
      </c>
    </row>
    <row r="14" spans="1:13">
      <c r="A14" s="6" t="s">
        <v>68</v>
      </c>
      <c r="B14" s="15">
        <v>29315.5514</v>
      </c>
      <c r="C14" s="16">
        <f>(B14-[2]与17年同期销量比较!B14)/[2]与17年同期销量比较!B14*100</f>
        <v>-21.3651236159469</v>
      </c>
      <c r="D14" s="15">
        <v>71401.6905</v>
      </c>
      <c r="E14" s="16">
        <f>(D14-[2]与17年同期销量比较!D14)/[2]与17年同期销量比较!D14*100</f>
        <v>-6.58748613210098</v>
      </c>
      <c r="F14" s="15">
        <v>35919.2364</v>
      </c>
      <c r="G14" s="17">
        <f>(F14-[2]与17年同期销量比较!F14)/[2]与17年同期销量比较!F14*100</f>
        <v>-7.79534846240355</v>
      </c>
      <c r="H14" s="15">
        <v>79639.6204</v>
      </c>
      <c r="I14" s="16">
        <f>(H14-[2]与17年同期销量比较!H14)/[2]与17年同期销量比较!H14*100</f>
        <v>0.894535800936414</v>
      </c>
      <c r="J14" s="20">
        <f>B14+F14</f>
        <v>65234.7878</v>
      </c>
      <c r="K14" s="16">
        <f>(J14-[2]与17年同期销量比较!J14)/[2]与17年同期销量比较!J14*100</f>
        <v>-14.4311296247632</v>
      </c>
      <c r="L14" s="20">
        <f>D14+H14</f>
        <v>151041.3109</v>
      </c>
      <c r="M14" s="16">
        <f>(L14-[2]与17年同期销量比较!L14)/[2]与17年同期销量比较!L14*100</f>
        <v>-2.78636282941066</v>
      </c>
    </row>
    <row r="15" spans="1:13">
      <c r="A15" s="6" t="s">
        <v>69</v>
      </c>
      <c r="B15" s="15">
        <v>26467.8155</v>
      </c>
      <c r="C15" s="16">
        <f>(B15-[2]与17年同期销量比较!B15)/[2]与17年同期销量比较!B15*100</f>
        <v>-24.5823638011694</v>
      </c>
      <c r="D15" s="15">
        <v>67712.0439</v>
      </c>
      <c r="E15" s="16">
        <f>(D15-[2]与17年同期销量比较!D15)/[2]与17年同期销量比较!D15*100</f>
        <v>-4.02480863585094</v>
      </c>
      <c r="F15" s="15">
        <v>19134.6663</v>
      </c>
      <c r="G15" s="17">
        <f>(F15-[2]与17年同期销量比较!F15)/[2]与17年同期销量比较!F15*100</f>
        <v>-7.8455684212642</v>
      </c>
      <c r="H15" s="15">
        <v>48168.9796</v>
      </c>
      <c r="I15" s="16">
        <f>(H15-[2]与17年同期销量比较!H15)/[2]与17年同期销量比较!H15*100</f>
        <v>18.6928169163374</v>
      </c>
      <c r="J15" s="20">
        <f>B15+F15</f>
        <v>45602.4818</v>
      </c>
      <c r="K15" s="16">
        <f>(J15-[2]与17年同期销量比较!J15)/[2]与17年同期销量比较!J15*100</f>
        <v>-18.3609910930241</v>
      </c>
      <c r="L15" s="20">
        <f>D15+H15</f>
        <v>115881.0235</v>
      </c>
      <c r="M15" s="16">
        <f>(L15-[2]与17年同期销量比较!L15)/[2]与17年同期销量比较!L15*100</f>
        <v>4.27096756740685</v>
      </c>
    </row>
    <row r="16" spans="1:13">
      <c r="A16" s="6" t="s">
        <v>70</v>
      </c>
      <c r="B16" s="15">
        <v>84745.7767</v>
      </c>
      <c r="C16" s="16">
        <f>(B16-[2]与17年同期销量比较!B16)/[2]与17年同期销量比较!B16*100</f>
        <v>-15.6298929157383</v>
      </c>
      <c r="D16" s="15">
        <v>217608.2433</v>
      </c>
      <c r="E16" s="16">
        <f>(D16-[2]与17年同期销量比较!D16)/[2]与17年同期销量比较!D16*100</f>
        <v>4.78680704604052</v>
      </c>
      <c r="F16" s="15">
        <v>122058.3698</v>
      </c>
      <c r="G16" s="17">
        <f>(F16-[2]与17年同期销量比较!F16)/[2]与17年同期销量比较!F16*100</f>
        <v>-3.91815931464049</v>
      </c>
      <c r="H16" s="15">
        <v>305663.8564</v>
      </c>
      <c r="I16" s="16">
        <f>(H16-[2]与17年同期销量比较!H16)/[2]与17年同期销量比较!H16*100</f>
        <v>21.7230157893657</v>
      </c>
      <c r="J16" s="20">
        <f>B16+F16</f>
        <v>206804.1465</v>
      </c>
      <c r="K16" s="16">
        <f>(J16-[2]与17年同期销量比较!J16)/[2]与17年同期销量比较!J16*100</f>
        <v>-9.08952595302605</v>
      </c>
      <c r="L16" s="20">
        <f>D16+H16</f>
        <v>523272.0997</v>
      </c>
      <c r="M16" s="16">
        <f>(L16-[2]与17年同期销量比较!L16)/[2]与17年同期销量比较!L16*100</f>
        <v>14.0568413916908</v>
      </c>
    </row>
    <row r="17" spans="1:13">
      <c r="A17" s="6" t="s">
        <v>71</v>
      </c>
      <c r="B17" s="15">
        <v>90277.526</v>
      </c>
      <c r="C17" s="16">
        <f>(B17-[2]与17年同期销量比较!B17)/[2]与17年同期销量比较!B17*100</f>
        <v>-17.5111645705979</v>
      </c>
      <c r="D17" s="15">
        <v>236194.0114</v>
      </c>
      <c r="E17" s="16">
        <f>(D17-[2]与17年同期销量比较!D17)/[2]与17年同期销量比较!D17*100</f>
        <v>3.02376017820389</v>
      </c>
      <c r="F17" s="15">
        <v>76058.8453</v>
      </c>
      <c r="G17" s="17">
        <f>(F17-[2]与17年同期销量比较!F17)/[2]与17年同期销量比较!F17*100</f>
        <v>2.24084016845773</v>
      </c>
      <c r="H17" s="15">
        <v>187870.9981</v>
      </c>
      <c r="I17" s="16">
        <f>(H17-[2]与17年同期销量比较!H17)/[2]与17年同期销量比较!H17*100</f>
        <v>12.0215372738177</v>
      </c>
      <c r="J17" s="20">
        <f>B17+F17</f>
        <v>166336.3713</v>
      </c>
      <c r="K17" s="16">
        <f>(J17-[2]与17年同期销量比较!J17)/[2]与17年同期销量比较!J17*100</f>
        <v>-9.51814710659942</v>
      </c>
      <c r="L17" s="20">
        <f>D17+H17</f>
        <v>424065.0095</v>
      </c>
      <c r="M17" s="16">
        <f>(L17-[2]与17年同期销量比较!L17)/[2]与17年同期销量比较!L17*100</f>
        <v>6.8250783809165</v>
      </c>
    </row>
    <row r="18" spans="1:13">
      <c r="A18" s="6" t="s">
        <v>72</v>
      </c>
      <c r="B18" s="15">
        <v>42250.564</v>
      </c>
      <c r="C18" s="16">
        <f>(B18-[2]与17年同期销量比较!B18)/[2]与17年同期销量比较!B18*100</f>
        <v>-18.2115045878278</v>
      </c>
      <c r="D18" s="15">
        <v>98590.7851</v>
      </c>
      <c r="E18" s="16">
        <f>(D18-[2]与17年同期销量比较!D18)/[2]与17年同期销量比较!D18*100</f>
        <v>-5.64114562367973</v>
      </c>
      <c r="F18" s="15">
        <v>32521.3824</v>
      </c>
      <c r="G18" s="17">
        <f>(F18-[2]与17年同期销量比较!F18)/[2]与17年同期销量比较!F18*100</f>
        <v>13.1525123100838</v>
      </c>
      <c r="H18" s="15">
        <v>88991.5316</v>
      </c>
      <c r="I18" s="16">
        <f>(H18-[2]与17年同期销量比较!H18)/[2]与17年同期销量比较!H18*100</f>
        <v>51.5982348300055</v>
      </c>
      <c r="J18" s="20">
        <f>B18+F18</f>
        <v>74771.9464</v>
      </c>
      <c r="K18" s="16">
        <f>(J18-[2]与17年同期销量比较!J18)/[2]与17年同期销量比较!J18*100</f>
        <v>-6.99950566778923</v>
      </c>
      <c r="L18" s="20">
        <f>D18+H18</f>
        <v>187582.3167</v>
      </c>
      <c r="M18" s="16">
        <f>(L18-[2]与17年同期销量比较!L18)/[2]与17年同期销量比较!L18*100</f>
        <v>14.9491932110911</v>
      </c>
    </row>
    <row r="19" spans="1:13">
      <c r="A19" s="6" t="s">
        <v>73</v>
      </c>
      <c r="B19" s="15">
        <v>28649.1581</v>
      </c>
      <c r="C19" s="16">
        <f>(B19-[2]与17年同期销量比较!B19)/[2]与17年同期销量比较!B19*100</f>
        <v>-11.5469333103475</v>
      </c>
      <c r="D19" s="15">
        <v>68032.0423</v>
      </c>
      <c r="E19" s="16">
        <f>(D19-[2]与17年同期销量比较!D19)/[2]与17年同期销量比较!D19*100</f>
        <v>0.823831731171541</v>
      </c>
      <c r="F19" s="15">
        <v>69402.4704</v>
      </c>
      <c r="G19" s="17">
        <f>(F19-[2]与17年同期销量比较!F19)/[2]与17年同期销量比较!F19*100</f>
        <v>19.8176031486365</v>
      </c>
      <c r="H19" s="15">
        <v>144420.9362</v>
      </c>
      <c r="I19" s="16">
        <f>(H19-[2]与17年同期销量比较!H19)/[2]与17年同期销量比较!H19*100</f>
        <v>15.007076050767</v>
      </c>
      <c r="J19" s="20">
        <f>B19+F19</f>
        <v>98051.6285</v>
      </c>
      <c r="K19" s="16">
        <f>(J19-[2]与17年同期销量比较!J19)/[2]与17年同期销量比较!J19*100</f>
        <v>8.56922825140889</v>
      </c>
      <c r="L19" s="20">
        <f>D19+H19</f>
        <v>212452.9785</v>
      </c>
      <c r="M19" s="16">
        <f>(L19-[2]与17年同期销量比较!L19)/[2]与17年同期销量比较!L19*100</f>
        <v>10.0496992493063</v>
      </c>
    </row>
    <row r="20" spans="1:13">
      <c r="A20" s="6" t="s">
        <v>74</v>
      </c>
      <c r="B20" s="15">
        <v>29687.0841</v>
      </c>
      <c r="C20" s="16">
        <f>(B20-[2]与17年同期销量比较!B20)/[2]与17年同期销量比较!B20*100</f>
        <v>8.09316722690408</v>
      </c>
      <c r="D20" s="15">
        <v>66099.051</v>
      </c>
      <c r="E20" s="16">
        <f>(D20-[2]与17年同期销量比较!D20)/[2]与17年同期销量比较!D20*100</f>
        <v>8.50090840164707</v>
      </c>
      <c r="F20" s="15">
        <v>31345.2703</v>
      </c>
      <c r="G20" s="17">
        <f>(F20-[2]与17年同期销量比较!F20)/[2]与17年同期销量比较!F20*100</f>
        <v>6.20716448209331</v>
      </c>
      <c r="H20" s="15">
        <v>85786.6737</v>
      </c>
      <c r="I20" s="16">
        <f>(H20-[2]与17年同期销量比较!H20)/[2]与17年同期销量比较!H20*100</f>
        <v>54.6494084647091</v>
      </c>
      <c r="J20" s="20">
        <f>B20+F20</f>
        <v>61032.3544</v>
      </c>
      <c r="K20" s="16">
        <f>(J20-[2]与17年同期销量比较!J20)/[2]与17年同期销量比较!J20*100</f>
        <v>7.11625447167584</v>
      </c>
      <c r="L20" s="20">
        <f>D20+H20</f>
        <v>151885.7247</v>
      </c>
      <c r="M20" s="16">
        <f>(L20-[2]与17年同期销量比较!L20)/[2]与17年同期销量比较!L20*100</f>
        <v>30.4950024485056</v>
      </c>
    </row>
    <row r="21" spans="1:13">
      <c r="A21" s="6" t="s">
        <v>75</v>
      </c>
      <c r="B21" s="15">
        <v>95199.4978</v>
      </c>
      <c r="C21" s="16">
        <f>(B21-[2]与17年同期销量比较!B21)/[2]与17年同期销量比较!B21*100</f>
        <v>-12.5750738441326</v>
      </c>
      <c r="D21" s="15">
        <v>236363.2188</v>
      </c>
      <c r="E21" s="16">
        <f>(D21-[2]与17年同期销量比较!D21)/[2]与17年同期销量比较!D21*100</f>
        <v>4.66812786957369</v>
      </c>
      <c r="F21" s="15">
        <v>100356.7032</v>
      </c>
      <c r="G21" s="17">
        <f>(F21-[2]与17年同期销量比较!F21)/[2]与17年同期销量比较!F21*100</f>
        <v>-22.087561359342</v>
      </c>
      <c r="H21" s="15">
        <v>270993.536</v>
      </c>
      <c r="I21" s="16">
        <f>(H21-[2]与17年同期销量比较!H21)/[2]与17年同期销量比较!H21*100</f>
        <v>7.76214384609432</v>
      </c>
      <c r="J21" s="20">
        <f>B21+F21</f>
        <v>195556.201</v>
      </c>
      <c r="K21" s="16">
        <f>(J21-[2]与17年同期销量比较!J21)/[2]与17年同期销量比较!J21*100</f>
        <v>-17.7297893975045</v>
      </c>
      <c r="L21" s="20">
        <f>D21+H21</f>
        <v>507356.7548</v>
      </c>
      <c r="M21" s="16">
        <f>(L21-[2]与17年同期销量比较!L21)/[2]与17年同期销量比较!L21*100</f>
        <v>6.29827967810307</v>
      </c>
    </row>
    <row r="22" spans="1:13">
      <c r="A22" s="6" t="s">
        <v>76</v>
      </c>
      <c r="B22" s="15">
        <v>41239.7372</v>
      </c>
      <c r="C22" s="16">
        <f>(B22-[2]与17年同期销量比较!B22)/[2]与17年同期销量比较!B22*100</f>
        <v>-12.6978348229248</v>
      </c>
      <c r="D22" s="15">
        <v>95823.1439</v>
      </c>
      <c r="E22" s="16">
        <f>(D22-[2]与17年同期销量比较!D22)/[2]与17年同期销量比较!D22*100</f>
        <v>0.905790752218646</v>
      </c>
      <c r="F22" s="15">
        <v>69561.6421</v>
      </c>
      <c r="G22" s="17">
        <f>(F22-[2]与17年同期销量比较!F22)/[2]与17年同期销量比较!F22*100</f>
        <v>-12.79208567695</v>
      </c>
      <c r="H22" s="15">
        <v>183386.1268</v>
      </c>
      <c r="I22" s="16">
        <f>(H22-[2]与17年同期销量比较!H22)/[2]与17年同期销量比较!H22*100</f>
        <v>16.4074731415805</v>
      </c>
      <c r="J22" s="20">
        <f>B22+F22</f>
        <v>110801.3793</v>
      </c>
      <c r="K22" s="16">
        <f>(J22-[2]与17年同期销量比较!J22)/[2]与17年同期销量比较!J22*100</f>
        <v>-12.7570297508441</v>
      </c>
      <c r="L22" s="20">
        <f>D22+H22</f>
        <v>279209.2707</v>
      </c>
      <c r="M22" s="16">
        <f>(L22-[2]与17年同期销量比较!L22)/[2]与17年同期销量比较!L22*100</f>
        <v>10.5774548747</v>
      </c>
    </row>
    <row r="23" spans="1:13">
      <c r="A23" s="6" t="s">
        <v>77</v>
      </c>
      <c r="B23" s="15">
        <v>62183.7954</v>
      </c>
      <c r="C23" s="16">
        <f>(B23-[2]与17年同期销量比较!B23)/[2]与17年同期销量比较!B23*100</f>
        <v>-21.3625408360485</v>
      </c>
      <c r="D23" s="15">
        <v>153286.5458</v>
      </c>
      <c r="E23" s="16">
        <f>(D23-[2]与17年同期销量比较!D23)/[2]与17年同期销量比较!D23*100</f>
        <v>1.65746834870025</v>
      </c>
      <c r="F23" s="15">
        <v>56716.0047</v>
      </c>
      <c r="G23" s="17">
        <f>(F23-[2]与17年同期销量比较!F23)/[2]与17年同期销量比较!F23*100</f>
        <v>-12.0116550882298</v>
      </c>
      <c r="H23" s="15">
        <v>135422.4666</v>
      </c>
      <c r="I23" s="16">
        <f>(H23-[2]与17年同期销量比较!H23)/[2]与17年同期销量比较!H23*100</f>
        <v>13.8024744948589</v>
      </c>
      <c r="J23" s="20">
        <f>B23+F23</f>
        <v>118899.8001</v>
      </c>
      <c r="K23" s="16">
        <f>(J23-[2]与17年同期销量比较!J23)/[2]与17年同期销量比较!J23*100</f>
        <v>-17.1632580994759</v>
      </c>
      <c r="L23" s="20">
        <f>D23+H23</f>
        <v>288709.0124</v>
      </c>
      <c r="M23" s="16">
        <f>(L23-[2]与17年同期销量比较!L23)/[2]与17年同期销量比较!L23*100</f>
        <v>7.01443282367352</v>
      </c>
    </row>
    <row r="24" spans="1:13">
      <c r="A24" s="6" t="s">
        <v>78</v>
      </c>
      <c r="B24" s="15">
        <v>55805.5493</v>
      </c>
      <c r="C24" s="16">
        <f>(B24-[2]与17年同期销量比较!B24)/[2]与17年同期销量比较!B24*100</f>
        <v>-16.7663247386478</v>
      </c>
      <c r="D24" s="15">
        <v>133232.924</v>
      </c>
      <c r="E24" s="16">
        <f>(D24-[2]与17年同期销量比较!D24)/[2]与17年同期销量比较!D24*100</f>
        <v>1.94750425875214</v>
      </c>
      <c r="F24" s="15">
        <v>65018.7053</v>
      </c>
      <c r="G24" s="17">
        <f>(F24-[2]与17年同期销量比较!F24)/[2]与17年同期销量比较!F24*100</f>
        <v>51.4564414329352</v>
      </c>
      <c r="H24" s="15">
        <v>162667.4813</v>
      </c>
      <c r="I24" s="16">
        <f>(H24-[2]与17年同期销量比较!H24)/[2]与17年同期销量比较!H24*100</f>
        <v>108.368969169606</v>
      </c>
      <c r="J24" s="20">
        <f>B24+F24</f>
        <v>120824.2546</v>
      </c>
      <c r="K24" s="16">
        <f>(J24-[2]与17年同期销量比较!J24)/[2]与17年同期销量比较!J24*100</f>
        <v>9.86438147733305</v>
      </c>
      <c r="L24" s="20">
        <f>D24+H24</f>
        <v>295900.4053</v>
      </c>
      <c r="M24" s="16">
        <f>(L24-[2]与17年同期销量比较!L24)/[2]与17年同期销量比较!L24*100</f>
        <v>41.7454300210892</v>
      </c>
    </row>
    <row r="25" spans="1:13">
      <c r="A25" s="6" t="s">
        <v>79</v>
      </c>
      <c r="B25" s="15">
        <v>133018.5565</v>
      </c>
      <c r="C25" s="16">
        <f>(B25-[2]与17年同期销量比较!B25)/[2]与17年同期销量比较!B25*100</f>
        <v>-15.0908442876325</v>
      </c>
      <c r="D25" s="15">
        <v>335780.1868</v>
      </c>
      <c r="E25" s="16">
        <f>(D25-[2]与17年同期销量比较!D25)/[2]与17年同期销量比较!D25*100</f>
        <v>6.15556935928927</v>
      </c>
      <c r="F25" s="15">
        <v>118588.7407</v>
      </c>
      <c r="G25" s="17">
        <f>(F25-[2]与17年同期销量比较!F25)/[2]与17年同期销量比较!F25*100</f>
        <v>9.23016303012128</v>
      </c>
      <c r="H25" s="15">
        <v>296086.9664</v>
      </c>
      <c r="I25" s="16">
        <f>(H25-[2]与17年同期销量比较!H25)/[2]与17年同期销量比较!H25*100</f>
        <v>34.7872854936634</v>
      </c>
      <c r="J25" s="20">
        <f>B25+F25</f>
        <v>251607.2972</v>
      </c>
      <c r="K25" s="16">
        <f>(J25-[2]与17年同期销量比较!J25)/[2]与17年同期销量比较!J25*100</f>
        <v>-5.1353299575185</v>
      </c>
      <c r="L25" s="20">
        <f>D25+H25</f>
        <v>631867.1532</v>
      </c>
      <c r="M25" s="16">
        <f>(L25-[2]与17年同期销量比较!L25)/[2]与17年同期销量比较!L25*100</f>
        <v>17.8902073047684</v>
      </c>
    </row>
    <row r="26" spans="1:13">
      <c r="A26" s="6" t="s">
        <v>80</v>
      </c>
      <c r="B26" s="15">
        <v>34669.9639</v>
      </c>
      <c r="C26" s="16">
        <f>(B26-[2]与17年同期销量比较!B26)/[2]与17年同期销量比较!B26*100</f>
        <v>-20.0427283765107</v>
      </c>
      <c r="D26" s="15">
        <v>83779.9093</v>
      </c>
      <c r="E26" s="16">
        <f>(D26-[2]与17年同期销量比较!D26)/[2]与17年同期销量比较!D26*100</f>
        <v>2.97618946507947</v>
      </c>
      <c r="F26" s="15">
        <v>25950.5408</v>
      </c>
      <c r="G26" s="17">
        <f>(F26-[2]与17年同期销量比较!F26)/[2]与17年同期销量比较!F26*100</f>
        <v>66.4129320994879</v>
      </c>
      <c r="H26" s="15">
        <v>61749.873</v>
      </c>
      <c r="I26" s="16">
        <f>(H26-[2]与17年同期销量比较!H26)/[2]与17年同期销量比较!H26*100</f>
        <v>92.2309623620403</v>
      </c>
      <c r="J26" s="20">
        <f>B26+F26</f>
        <v>60620.5047</v>
      </c>
      <c r="K26" s="16">
        <f>(J26-[2]与17年同期销量比较!J26)/[2]与17年同期销量比较!J26*100</f>
        <v>2.82560391428872</v>
      </c>
      <c r="L26" s="20">
        <f>D26+H26</f>
        <v>145529.7823</v>
      </c>
      <c r="M26" s="16">
        <f>(L26-[2]与17年同期销量比较!L26)/[2]与17年同期销量比较!L26*100</f>
        <v>28.2412280912917</v>
      </c>
    </row>
    <row r="27" spans="1:13">
      <c r="A27" s="6" t="s">
        <v>81</v>
      </c>
      <c r="B27" s="15">
        <v>9180.3341</v>
      </c>
      <c r="C27" s="16">
        <f>(B27-[2]与17年同期销量比较!B27)/[2]与17年同期销量比较!B27*100</f>
        <v>-28.2808176583555</v>
      </c>
      <c r="D27" s="15">
        <v>22525.7312</v>
      </c>
      <c r="E27" s="16">
        <f>(D27-[2]与17年同期销量比较!D27)/[2]与17年同期销量比较!D27*100</f>
        <v>-13.7905018660744</v>
      </c>
      <c r="F27" s="15">
        <v>8646.08845</v>
      </c>
      <c r="G27" s="17">
        <f>(F27-[2]与17年同期销量比较!F27)/[2]与17年同期销量比较!F27*100</f>
        <v>6.49963951916019</v>
      </c>
      <c r="H27" s="15">
        <v>20951.53648</v>
      </c>
      <c r="I27" s="16">
        <f>(H27-[2]与17年同期销量比较!H27)/[2]与17年同期销量比较!H27*100</f>
        <v>-9.99158643292175</v>
      </c>
      <c r="J27" s="20">
        <f>B27+F27</f>
        <v>17826.42255</v>
      </c>
      <c r="K27" s="16">
        <f>(J27-[2]与17年同期销量比较!J27)/[2]与17年同期销量比较!J27*100</f>
        <v>-14.7828038977198</v>
      </c>
      <c r="L27" s="20">
        <f>D27+H27</f>
        <v>43477.26768</v>
      </c>
      <c r="M27" s="16">
        <f>(L27-[2]与17年同期销量比较!L27)/[2]与17年同期销量比较!L27*100</f>
        <v>-12.0006814311792</v>
      </c>
    </row>
    <row r="28" spans="1:13">
      <c r="A28" s="6" t="s">
        <v>82</v>
      </c>
      <c r="B28" s="15">
        <v>42274.0334</v>
      </c>
      <c r="C28" s="16">
        <f>(B28-[2]与17年同期销量比较!B28)/[2]与17年同期销量比较!B28*100</f>
        <v>0.322540981344255</v>
      </c>
      <c r="D28" s="15">
        <v>93999.5735</v>
      </c>
      <c r="E28" s="16">
        <f>(D28-[2]与17年同期销量比较!D28)/[2]与17年同期销量比较!D28*100</f>
        <v>10.6761526556855</v>
      </c>
      <c r="F28" s="15">
        <v>27448.7268</v>
      </c>
      <c r="G28" s="17">
        <f>(F28-[2]与17年同期销量比较!F28)/[2]与17年同期销量比较!F28*100</f>
        <v>-34.6809156193844</v>
      </c>
      <c r="H28" s="15">
        <v>64122.6818</v>
      </c>
      <c r="I28" s="16">
        <f>(H28-[2]与17年同期销量比较!H28)/[2]与17年同期销量比较!H28*100</f>
        <v>-15.6264528276707</v>
      </c>
      <c r="J28" s="20">
        <f>B28+F28</f>
        <v>69722.7602</v>
      </c>
      <c r="K28" s="16">
        <f>(J28-[2]与17年同期销量比较!J28)/[2]与17年同期销量比较!J28*100</f>
        <v>-17.1551479156028</v>
      </c>
      <c r="L28" s="20">
        <f>D28+H28</f>
        <v>158122.2553</v>
      </c>
      <c r="M28" s="16">
        <f>(L28-[2]与17年同期销量比较!L28)/[2]与17年同期销量比较!L28*100</f>
        <v>-1.74509905914592</v>
      </c>
    </row>
    <row r="29" spans="1:13">
      <c r="A29" s="6" t="s">
        <v>83</v>
      </c>
      <c r="B29" s="15">
        <v>59349.7219</v>
      </c>
      <c r="C29" s="16">
        <f>(B29-[2]与17年同期销量比较!B29)/[2]与17年同期销量比较!B29*100</f>
        <v>-16.9672979331467</v>
      </c>
      <c r="D29" s="15">
        <v>136788.8599</v>
      </c>
      <c r="E29" s="16">
        <f>(D29-[2]与17年同期销量比较!D29)/[2]与17年同期销量比较!D29*100</f>
        <v>-2.53597131985729</v>
      </c>
      <c r="F29" s="15">
        <v>30959.4398</v>
      </c>
      <c r="G29" s="17">
        <f>(F29-[2]与17年同期销量比较!F29)/[2]与17年同期销量比较!F29*100</f>
        <v>-2.9914402810642</v>
      </c>
      <c r="H29" s="15">
        <v>75654.4764</v>
      </c>
      <c r="I29" s="16">
        <f>(H29-[2]与17年同期销量比较!H29)/[2]与17年同期销量比较!H29*100</f>
        <v>12.3352291151171</v>
      </c>
      <c r="J29" s="20">
        <f>B29+F29</f>
        <v>90309.1617</v>
      </c>
      <c r="K29" s="16">
        <f>(J29-[2]与17年同期销量比较!J29)/[2]与17年同期销量比较!J29*100</f>
        <v>-12.653339041722</v>
      </c>
      <c r="L29" s="20">
        <f>D29+H29</f>
        <v>212443.3363</v>
      </c>
      <c r="M29" s="16">
        <f>(L29-[2]与17年同期销量比较!L29)/[2]与17年同期销量比较!L29*100</f>
        <v>2.28615312440697</v>
      </c>
    </row>
    <row r="30" spans="1:13">
      <c r="A30" s="6" t="s">
        <v>84</v>
      </c>
      <c r="B30" s="15">
        <v>15416.4067</v>
      </c>
      <c r="C30" s="16">
        <f>(B30-[2]与17年同期销量比较!B30)/[2]与17年同期销量比较!B30*100</f>
        <v>-17.727957836087</v>
      </c>
      <c r="D30" s="15">
        <v>39436.0241</v>
      </c>
      <c r="E30" s="16">
        <f>(D30-[2]与17年同期销量比较!D30)/[2]与17年同期销量比较!D30*100</f>
        <v>0.623630154298494</v>
      </c>
      <c r="F30" s="15">
        <v>19687.7743</v>
      </c>
      <c r="G30" s="17">
        <f>(F30-[2]与17年同期销量比较!F30)/[2]与17年同期销量比较!F30*100</f>
        <v>-4.74929439502293</v>
      </c>
      <c r="H30" s="15">
        <v>49480.836</v>
      </c>
      <c r="I30" s="16">
        <f>(H30-[2]与17年同期销量比较!H30)/[2]与17年同期销量比较!H30*100</f>
        <v>20.1219828322077</v>
      </c>
      <c r="J30" s="20">
        <f>B30+F30</f>
        <v>35104.181</v>
      </c>
      <c r="K30" s="16">
        <f>(J30-[2]与17年同期销量比较!J30)/[2]与17年同期销量比较!J30*100</f>
        <v>-10.920629723023</v>
      </c>
      <c r="L30" s="20">
        <f>D30+H30</f>
        <v>88916.8601</v>
      </c>
      <c r="M30" s="16">
        <f>(L30-[2]与17年同期销量比较!L30)/[2]与17年同期销量比较!L30*100</f>
        <v>10.6154382375003</v>
      </c>
    </row>
    <row r="31" spans="1:13">
      <c r="A31" s="6" t="s">
        <v>85</v>
      </c>
      <c r="B31" s="15">
        <v>46833.1099</v>
      </c>
      <c r="C31" s="16">
        <f>(B31-[2]与17年同期销量比较!B31)/[2]与17年同期销量比较!B31*100</f>
        <v>-10.7263569884154</v>
      </c>
      <c r="D31" s="15">
        <v>115414.8011</v>
      </c>
      <c r="E31" s="16">
        <f>(D31-[2]与17年同期销量比较!D31)/[2]与17年同期销量比较!D31*100</f>
        <v>5.8589142348483</v>
      </c>
      <c r="F31" s="15">
        <v>42190.3184</v>
      </c>
      <c r="G31" s="17">
        <f>(F31-[2]与17年同期销量比较!F31)/[2]与17年同期销量比较!F31*100</f>
        <v>-10.8423829568811</v>
      </c>
      <c r="H31" s="15">
        <v>103589.1968</v>
      </c>
      <c r="I31" s="16">
        <f>(H31-[2]与17年同期销量比较!H31)/[2]与17年同期销量比较!H31*100</f>
        <v>6.61653953606706</v>
      </c>
      <c r="J31" s="20">
        <f>B31+F31</f>
        <v>89023.4283</v>
      </c>
      <c r="K31" s="16">
        <f>(J31-[2]与17年同期销量比较!J31)/[2]与17年同期销量比较!J31*100</f>
        <v>-10.7813820742963</v>
      </c>
      <c r="L31" s="20">
        <f>D31+H31</f>
        <v>219003.9979</v>
      </c>
      <c r="M31" s="16">
        <f>(L31-[2]与17年同期销量比较!L31)/[2]与17年同期销量比较!L31*100</f>
        <v>6.21592552270868</v>
      </c>
    </row>
    <row r="32" spans="1:13">
      <c r="A32" s="6" t="s">
        <v>86</v>
      </c>
      <c r="B32" s="15">
        <v>9419.8416</v>
      </c>
      <c r="C32" s="16">
        <f>(B32-[2]与17年同期销量比较!B32)/[2]与17年同期销量比较!B32*100</f>
        <v>-36.7190228597171</v>
      </c>
      <c r="D32" s="15">
        <v>36921.9</v>
      </c>
      <c r="E32" s="16">
        <f>(D32-[2]与17年同期销量比较!D32)/[2]与17年同期销量比较!D32*100</f>
        <v>2.13403110486207</v>
      </c>
      <c r="F32" s="15">
        <v>3138.2625</v>
      </c>
      <c r="G32" s="17">
        <f>(F32-[2]与17年同期销量比较!F32)/[2]与17年同期销量比较!F32*100</f>
        <v>-18.8548113636891</v>
      </c>
      <c r="H32" s="15">
        <v>9706.1476</v>
      </c>
      <c r="I32" s="16">
        <f>(H32-[2]与17年同期销量比较!H32)/[2]与17年同期销量比较!H32*100</f>
        <v>15.3390238994723</v>
      </c>
      <c r="J32" s="20">
        <f>B32+F32</f>
        <v>12558.1041</v>
      </c>
      <c r="K32" s="16">
        <f>(J32-[2]与17年同期销量比较!J32)/[2]与17年同期销量比较!J32*100</f>
        <v>-33.0348938688386</v>
      </c>
      <c r="L32" s="20">
        <f>D32+H32</f>
        <v>46628.0476</v>
      </c>
      <c r="M32" s="16">
        <f>(L32-[2]与17年同期销量比较!L32)/[2]与17年同期销量比较!L32*100</f>
        <v>4.62752029343355</v>
      </c>
    </row>
    <row r="33" spans="1:13">
      <c r="A33" s="6" t="s">
        <v>87</v>
      </c>
      <c r="B33" s="15">
        <v>57406.757</v>
      </c>
      <c r="C33" s="16">
        <f>(B33-[2]与17年同期销量比较!B33)/[2]与17年同期销量比较!B33*100</f>
        <v>-5.27501675974902</v>
      </c>
      <c r="D33" s="15">
        <v>147756.0041</v>
      </c>
      <c r="E33" s="16">
        <f>(D33-[2]与17年同期销量比较!D33)/[2]与17年同期销量比较!D33*100</f>
        <v>16.5547294407044</v>
      </c>
      <c r="F33" s="15">
        <v>39602.3625</v>
      </c>
      <c r="G33" s="17">
        <f>(F33-[2]与17年同期销量比较!F33)/[2]与17年同期销量比较!F33*100</f>
        <v>34.9969997172697</v>
      </c>
      <c r="H33" s="15">
        <v>107839.7387</v>
      </c>
      <c r="I33" s="16">
        <f>(H33-[2]与17年同期销量比较!H33)/[2]与17年同期销量比较!H33*100</f>
        <v>91.263410153281</v>
      </c>
      <c r="J33" s="20">
        <f>B33+F33</f>
        <v>97009.1195</v>
      </c>
      <c r="K33" s="16">
        <f>(J33-[2]与17年同期销量比较!J33)/[2]与17年同期销量比较!J33*100</f>
        <v>7.86060530779228</v>
      </c>
      <c r="L33" s="20">
        <f>D33+H33</f>
        <v>255595.7428</v>
      </c>
      <c r="M33" s="16">
        <f>(L33-[2]与17年同期销量比较!L33)/[2]与17年同期销量比较!L33*100</f>
        <v>39.553531434991</v>
      </c>
    </row>
    <row r="34" spans="1:13">
      <c r="A34" s="6" t="s">
        <v>88</v>
      </c>
      <c r="B34" s="15">
        <v>23580.7465</v>
      </c>
      <c r="C34" s="16">
        <f>(B34-[2]与17年同期销量比较!B34)/[2]与17年同期销量比较!B34*100</f>
        <v>-15.7575203841727</v>
      </c>
      <c r="D34" s="15">
        <v>62551.0865</v>
      </c>
      <c r="E34" s="16">
        <f>(D34-[2]与17年同期销量比较!D34)/[2]与17年同期销量比较!D34*100</f>
        <v>2.55091048555611</v>
      </c>
      <c r="F34" s="15">
        <v>19234.6006</v>
      </c>
      <c r="G34" s="17">
        <f>(F34-[2]与17年同期销量比较!F34)/[2]与17年同期销量比较!F34*100</f>
        <v>-0.380888517446279</v>
      </c>
      <c r="H34" s="15">
        <v>52116.7803</v>
      </c>
      <c r="I34" s="16">
        <f>(H34-[2]与17年同期销量比较!H34)/[2]与17年同期销量比较!H34*100</f>
        <v>29.5597635044187</v>
      </c>
      <c r="J34" s="20">
        <f>B34+F34</f>
        <v>42815.3471</v>
      </c>
      <c r="K34" s="16">
        <f>(J34-[2]与17年同期销量比较!J34)/[2]与17年同期销量比较!J34*100</f>
        <v>-9.4806418812609</v>
      </c>
      <c r="L34" s="20">
        <f>D34+H34</f>
        <v>114667.8668</v>
      </c>
      <c r="M34" s="16">
        <f>(L34-[2]与17年同期销量比较!L34)/[2]与17年同期销量比较!L34*100</f>
        <v>13.2844276239964</v>
      </c>
    </row>
    <row r="35" spans="1:13">
      <c r="A35" s="6" t="s">
        <v>89</v>
      </c>
      <c r="B35" s="15">
        <v>8918.7743</v>
      </c>
      <c r="C35" s="16">
        <f>(B35-[2]与17年同期销量比较!B35)/[2]与17年同期销量比较!B35*100</f>
        <v>-1.65971212881944</v>
      </c>
      <c r="D35" s="15">
        <v>24156.3941</v>
      </c>
      <c r="E35" s="16">
        <f>(D35-[2]与17年同期销量比较!D35)/[2]与17年同期销量比较!D35*100</f>
        <v>21.2487627531326</v>
      </c>
      <c r="F35" s="15">
        <v>3630.959</v>
      </c>
      <c r="G35" s="17">
        <f>(F35-[2]与17年同期销量比较!F35)/[2]与17年同期销量比较!F35*100</f>
        <v>-20.4752815285669</v>
      </c>
      <c r="H35" s="15">
        <v>10465.6395</v>
      </c>
      <c r="I35" s="16">
        <f>(H35-[2]与17年同期销量比较!H35)/[2]与17年同期销量比较!H35*100</f>
        <v>25.0437252920064</v>
      </c>
      <c r="J35" s="20">
        <f>B35+F35</f>
        <v>12549.7333</v>
      </c>
      <c r="K35" s="16">
        <f>(J35-[2]与17年同期销量比较!J35)/[2]与17年同期销量比较!J35*100</f>
        <v>-7.96024833908231</v>
      </c>
      <c r="L35" s="20">
        <f>D35+H35</f>
        <v>34622.0336</v>
      </c>
      <c r="M35" s="16">
        <f>(L35-[2]与17年同期销量比较!L35)/[2]与17年同期销量比较!L35*100</f>
        <v>22.3713980914783</v>
      </c>
    </row>
    <row r="36" spans="1:13">
      <c r="A36" s="6" t="s">
        <v>90</v>
      </c>
      <c r="B36" s="15">
        <v>10224.4598</v>
      </c>
      <c r="C36" s="16">
        <f>(B36-[2]与17年同期销量比较!B36)/[2]与17年同期销量比较!B36*100</f>
        <v>-21.3112615968001</v>
      </c>
      <c r="D36" s="15">
        <v>25199.8869</v>
      </c>
      <c r="E36" s="16">
        <f>(D36-[2]与17年同期销量比较!D36)/[2]与17年同期销量比较!D36*100</f>
        <v>-3.70156382905622</v>
      </c>
      <c r="F36" s="15">
        <v>6380.8459</v>
      </c>
      <c r="G36" s="17">
        <f>(F36-[2]与17年同期销量比较!F36)/[2]与17年同期销量比较!F36*100</f>
        <v>-11.8621384471637</v>
      </c>
      <c r="H36" s="15">
        <v>16972.3095</v>
      </c>
      <c r="I36" s="16">
        <f>(H36-[2]与17年同期销量比较!H36)/[2]与17年同期销量比较!H36*100</f>
        <v>14.0828096231115</v>
      </c>
      <c r="J36" s="20">
        <f>B36+F36</f>
        <v>16605.3057</v>
      </c>
      <c r="K36" s="16">
        <f>(J36-[2]与17年同期销量比较!J36)/[2]与17年同期销量比较!J36*100</f>
        <v>-17.9302757299024</v>
      </c>
      <c r="L36" s="20">
        <f>D36+H36</f>
        <v>42172.1964</v>
      </c>
      <c r="M36" s="16">
        <f>(L36-[2]与17年同期销量比较!L36)/[2]与17年同期销量比较!L36*100</f>
        <v>2.74445351926459</v>
      </c>
    </row>
    <row r="37" spans="1:13">
      <c r="A37" s="6" t="s">
        <v>91</v>
      </c>
      <c r="B37" s="15">
        <v>40281.8802</v>
      </c>
      <c r="C37" s="16">
        <f>(B37-[2]与17年同期销量比较!B37)/[2]与17年同期销量比较!B37*100</f>
        <v>2.82978232395355</v>
      </c>
      <c r="D37" s="15">
        <v>91626.2844</v>
      </c>
      <c r="E37" s="16">
        <f>(D37-[2]与17年同期销量比较!D37)/[2]与17年同期销量比较!D37*100</f>
        <v>11.2111782042031</v>
      </c>
      <c r="F37" s="15">
        <v>17885.396</v>
      </c>
      <c r="G37" s="17">
        <f>(F37-[2]与17年同期销量比较!F37)/[2]与17年同期销量比较!F37*100</f>
        <v>-17.5393307359943</v>
      </c>
      <c r="H37" s="15">
        <v>43695.7544</v>
      </c>
      <c r="I37" s="16">
        <f>(H37-[2]与17年同期销量比较!H37)/[2]与17年同期销量比较!H37*100</f>
        <v>7.60193976241808</v>
      </c>
      <c r="J37" s="20">
        <f>B37+F37</f>
        <v>58167.2762</v>
      </c>
      <c r="K37" s="16">
        <f>(J37-[2]与17年同期销量比较!J37)/[2]与17年同期销量比较!J37*100</f>
        <v>-4.42911578374814</v>
      </c>
      <c r="L37" s="20">
        <f>D37+H37</f>
        <v>135322.0388</v>
      </c>
      <c r="M37" s="16">
        <f>(L37-[2]与17年同期销量比较!L37)/[2]与17年同期销量比较!L37*100</f>
        <v>10.0195628291053</v>
      </c>
    </row>
    <row r="38" spans="1:13">
      <c r="A38" s="6" t="s">
        <v>92</v>
      </c>
      <c r="B38" s="15">
        <v>1311846.6154</v>
      </c>
      <c r="C38" s="16">
        <f>(B38-[2]与17年同期销量比较!B38)/[2]与17年同期销量比较!B38*100</f>
        <v>-14.2350431171499</v>
      </c>
      <c r="D38" s="15">
        <v>3245388.6498</v>
      </c>
      <c r="E38" s="16">
        <f>(D38-[2]与17年同期销量比较!D38)/[2]与17年同期销量比较!D38*100</f>
        <v>3.00258001276056</v>
      </c>
      <c r="F38" s="15">
        <v>1254084.97825</v>
      </c>
      <c r="G38" s="17">
        <f>(F38-[2]与17年同期销量比较!F38)/[2]与17年同期销量比较!F38*100</f>
        <v>-2.4689793003281</v>
      </c>
      <c r="H38" s="15">
        <v>3153453.71438</v>
      </c>
      <c r="I38" s="16">
        <f>(H38-[2]与17年同期销量比较!H38)/[2]与17年同期销量比较!H38*100</f>
        <v>22.1938527813634</v>
      </c>
      <c r="J38" s="21">
        <f>B38+F38</f>
        <v>2565931.59365</v>
      </c>
      <c r="K38" s="16">
        <f>(J38-[2]与17年同期销量比较!J38)/[2]与17年同期销量比较!J38*100</f>
        <v>-8.86134931299957</v>
      </c>
      <c r="L38" s="20">
        <f>D38+H38</f>
        <v>6398842.36418</v>
      </c>
      <c r="M38" s="16">
        <f>(L38-[2]与17年同期销量比较!L38)/[2]与17年同期销量比较!L38*100</f>
        <v>11.6437788189737</v>
      </c>
    </row>
  </sheetData>
  <mergeCells count="17">
    <mergeCell ref="A1:M1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A3:A6"/>
    <mergeCell ref="B5:B6"/>
    <mergeCell ref="D5:D6"/>
    <mergeCell ref="F5:F6"/>
    <mergeCell ref="H5:H6"/>
    <mergeCell ref="J5:J6"/>
    <mergeCell ref="L5:L6"/>
  </mergeCells>
  <pageMargins left="0.699305555555556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各类型彩票销售情况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goveditor</dc:creator>
  <dcterms:created xsi:type="dcterms:W3CDTF">2018-03-28T11:13:34Z</dcterms:created>
  <dcterms:modified xsi:type="dcterms:W3CDTF">2018-03-28T11:13:46Z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