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18105" windowHeight="7125" activeTab="0"/>
  </bookViews>
  <sheets>
    <sheet name="全国彩票销售情况" sheetId="1" r:id="rId1"/>
    <sheet name="分类型彩票销售情况 " sheetId="2" r:id="rId2"/>
    <sheet name="各地区彩票销售情况" sheetId="3" r:id="rId3"/>
  </sheets>
  <externalReferences>
    <externalReference r:id="rId6"/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<sst xmlns="http://schemas.openxmlformats.org/spreadsheetml/2006/main" count="126" uniqueCount="95">
  <si>
    <t>附件1：</t>
  </si>
  <si>
    <r>
      <rPr>
        <sz val="16"/>
        <rFont val="Times New Roman"/>
        <family val="1"/>
      </rPr>
      <t>2019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7</t>
    </r>
    <r>
      <rPr>
        <sz val="16"/>
        <rFont val="黑体"/>
        <family val="3"/>
      </rPr>
      <t>月全国彩票销售情况表</t>
    </r>
  </si>
  <si>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单位：亿元</t>
    </r>
  </si>
  <si>
    <r>
      <rPr>
        <sz val="10"/>
        <rFont val="宋体"/>
        <family val="0"/>
      </rPr>
      <t>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份</t>
    </r>
  </si>
  <si>
    <t>福利彩票</t>
  </si>
  <si>
    <t xml:space="preserve">    体育彩票</t>
  </si>
  <si>
    <r>
      <rPr>
        <sz val="10"/>
        <rFont val="宋体"/>
        <family val="0"/>
      </rPr>
      <t>合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</si>
  <si>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乐透数字型</t>
  </si>
  <si>
    <t>即开型</t>
  </si>
  <si>
    <t>视频型</t>
  </si>
  <si>
    <t>基诺型</t>
  </si>
  <si>
    <r>
      <rPr>
        <sz val="10"/>
        <rFont val="宋体"/>
        <family val="0"/>
      </rPr>
      <t>小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</si>
  <si>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1至本月累计</t>
  </si>
  <si>
    <t>竞猜型</t>
  </si>
  <si>
    <r>
      <rPr>
        <sz val="10"/>
        <rFont val="Times New Roman"/>
        <family val="1"/>
      </rPr>
      <t xml:space="preserve">1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</si>
  <si>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2 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</si>
  <si>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3 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</si>
  <si>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4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</si>
  <si>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5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</si>
  <si>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6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</si>
  <si>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7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</si>
  <si>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8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</si>
  <si>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9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</si>
  <si>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10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</si>
  <si>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11    </t>
    </r>
    <r>
      <rPr>
        <sz val="10"/>
        <rFont val="宋体"/>
        <family val="0"/>
      </rPr>
      <t>月</t>
    </r>
  </si>
  <si>
    <r>
      <rPr>
        <sz val="10"/>
        <rFont val="Times New Roman"/>
        <family val="1"/>
      </rPr>
      <t xml:space="preserve">12    </t>
    </r>
    <r>
      <rPr>
        <sz val="10"/>
        <rFont val="宋体"/>
        <family val="0"/>
      </rPr>
      <t>月</t>
    </r>
  </si>
  <si>
    <r>
      <rPr>
        <sz val="10"/>
        <rFont val="宋体"/>
        <family val="0"/>
      </rPr>
      <t>总</t>
    </r>
    <r>
      <rPr>
        <sz val="10"/>
        <rFont val="Times New Roman"/>
        <family val="1"/>
      </rPr>
      <t xml:space="preserve">    </t>
    </r>
    <r>
      <rPr>
        <sz val="10"/>
        <rFont val="宋体"/>
        <family val="0"/>
      </rPr>
      <t>计</t>
    </r>
  </si>
  <si>
    <t>-</t>
  </si>
  <si>
    <t>附件2：</t>
  </si>
  <si>
    <r>
      <t xml:space="preserve">  2019</t>
    </r>
    <r>
      <rPr>
        <sz val="16"/>
        <rFont val="黑体"/>
        <family val="3"/>
      </rPr>
      <t>年</t>
    </r>
    <r>
      <rPr>
        <sz val="16"/>
        <rFont val="Times New Roman"/>
        <family val="1"/>
      </rPr>
      <t>7</t>
    </r>
    <r>
      <rPr>
        <sz val="16"/>
        <rFont val="黑体"/>
        <family val="3"/>
      </rPr>
      <t>月全国各类型彩票销售情况表</t>
    </r>
  </si>
  <si>
    <t xml:space="preserve"> 单位：亿元</t>
  </si>
  <si>
    <t>类型</t>
  </si>
  <si>
    <t>本月</t>
  </si>
  <si>
    <t>本年累计</t>
  </si>
  <si>
    <t>本年销售额</t>
  </si>
  <si>
    <t>上年销售额</t>
  </si>
  <si>
    <t>同比增长(%)</t>
  </si>
  <si>
    <t>环比增长(%)</t>
  </si>
  <si>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一、福利彩票</t>
    </r>
  </si>
  <si>
    <t xml:space="preserve">    （一）乐透数字型</t>
  </si>
  <si>
    <t xml:space="preserve">    （二）即开型</t>
  </si>
  <si>
    <t xml:space="preserve">    （三）视频型</t>
  </si>
  <si>
    <t xml:space="preserve">    （四）基诺型</t>
  </si>
  <si>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二、体育彩票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</si>
  <si>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（一）乐透数字型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</si>
  <si>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（二）竞猜型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</si>
  <si>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（三）即开型</t>
    </r>
  </si>
  <si>
    <r>
      <rPr>
        <sz val="10"/>
        <rFont val="Times New Roman"/>
        <family val="1"/>
      </rPr>
      <t xml:space="preserve">         </t>
    </r>
    <r>
      <rPr>
        <sz val="10"/>
        <rFont val="宋体"/>
        <family val="0"/>
      </rPr>
      <t>（四）视频型</t>
    </r>
  </si>
  <si>
    <r>
      <rPr>
        <b/>
        <sz val="10"/>
        <rFont val="Times New Roman"/>
        <family val="1"/>
      </rPr>
      <t xml:space="preserve">    </t>
    </r>
    <r>
      <rPr>
        <b/>
        <sz val="10"/>
        <rFont val="宋体"/>
        <family val="0"/>
      </rPr>
      <t>三、合计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</si>
  <si>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（一）乐透数字型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</si>
  <si>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（二）竞猜型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</si>
  <si>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（三）即开型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</si>
  <si>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（四）视频型</t>
    </r>
  </si>
  <si>
    <r>
      <rPr>
        <sz val="10"/>
        <rFont val="Times New Roman"/>
        <family val="1"/>
      </rPr>
      <t xml:space="preserve">          </t>
    </r>
    <r>
      <rPr>
        <sz val="10"/>
        <rFont val="宋体"/>
        <family val="0"/>
      </rPr>
      <t>（五）基诺型</t>
    </r>
  </si>
  <si>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3</t>
    </r>
  </si>
  <si>
    <t xml:space="preserve">      2019年7月全国各地区彩票销售情况表</t>
  </si>
  <si>
    <t>单位：万元</t>
  </si>
  <si>
    <t>地区</t>
  </si>
  <si>
    <t>体育彩票</t>
  </si>
  <si>
    <t>销售合计</t>
  </si>
  <si>
    <t>销售额</t>
  </si>
  <si>
    <t>比上年同</t>
  </si>
  <si>
    <t>期增长%</t>
  </si>
  <si>
    <t>北京</t>
  </si>
  <si>
    <t>天津</t>
  </si>
  <si>
    <t>河北</t>
  </si>
  <si>
    <t>山西</t>
  </si>
  <si>
    <t>内蒙古</t>
  </si>
  <si>
    <t>辽宁</t>
  </si>
  <si>
    <t>吉林</t>
  </si>
  <si>
    <t>黑龙江</t>
  </si>
  <si>
    <t>上海</t>
  </si>
  <si>
    <t>江苏</t>
  </si>
  <si>
    <t>浙江</t>
  </si>
  <si>
    <t>安徽</t>
  </si>
  <si>
    <t>福建</t>
  </si>
  <si>
    <t>江西</t>
  </si>
  <si>
    <t>山东</t>
  </si>
  <si>
    <t>河南</t>
  </si>
  <si>
    <t>湖北</t>
  </si>
  <si>
    <t>湖南</t>
  </si>
  <si>
    <t>广东</t>
  </si>
  <si>
    <t>广西</t>
  </si>
  <si>
    <t>海南</t>
  </si>
  <si>
    <t>重庆</t>
  </si>
  <si>
    <t>四川</t>
  </si>
  <si>
    <t>贵州</t>
  </si>
  <si>
    <t>云南</t>
  </si>
  <si>
    <t>西藏</t>
  </si>
  <si>
    <t>陕西</t>
  </si>
  <si>
    <t>甘肃</t>
  </si>
  <si>
    <t>青海</t>
  </si>
  <si>
    <t>宁夏</t>
  </si>
  <si>
    <t>新疆</t>
  </si>
  <si>
    <t>总计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</si>
</sst>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0_);[Red]\(0.00\)"/>
    <numFmt numFmtId="179" formatCode="0.0000_);[Red]\(0.0000\)"/>
    <numFmt numFmtId="180" formatCode="0.0%"/>
    <numFmt numFmtId="181" formatCode="0.000000000_);[Red]\(0.0000000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1"/>
      <name val="仿宋_GB2312"/>
      <family val="3"/>
    </font>
    <font>
      <sz val="16"/>
      <name val="Times New Roman"/>
      <family val="1"/>
    </font>
    <font>
      <sz val="10"/>
      <name val="黑体"/>
      <family val="3"/>
    </font>
    <font>
      <b/>
      <sz val="10"/>
      <name val="Times New Roman"/>
      <family val="1"/>
    </font>
    <font>
      <sz val="12"/>
      <name val="宋体"/>
      <family val="0"/>
    </font>
    <font>
      <sz val="16"/>
      <name val="黑体"/>
      <family val="3"/>
    </font>
    <font>
      <b/>
      <sz val="10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等线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45" fillId="0" borderId="3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22" borderId="7" applyNumberFormat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37" fillId="32" borderId="8" applyNumberFormat="0" applyFont="0" applyAlignment="0" applyProtection="0"/>
  </cellStyleXfs>
  <cellXfs count="68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left"/>
    </xf>
    <xf numFmtId="10" fontId="3" fillId="0" borderId="0" xfId="0" applyNumberFormat="1" applyFont="1" applyFill="1" applyAlignment="1">
      <alignment horizontal="left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0" fontId="6" fillId="0" borderId="11" xfId="0" applyNumberFormat="1" applyFont="1" applyFill="1" applyBorder="1" applyAlignment="1">
      <alignment horizontal="center" vertical="center"/>
    </xf>
    <xf numFmtId="10" fontId="6" fillId="0" borderId="12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7" fontId="7" fillId="0" borderId="13" xfId="0" applyNumberFormat="1" applyFont="1" applyFill="1" applyBorder="1" applyAlignment="1">
      <alignment horizontal="center" vertical="center"/>
    </xf>
    <xf numFmtId="10" fontId="7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/>
    </xf>
    <xf numFmtId="176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10" fontId="11" fillId="0" borderId="15" xfId="0" applyNumberFormat="1" applyFont="1" applyFill="1" applyBorder="1" applyAlignment="1">
      <alignment horizontal="center" vertical="center"/>
    </xf>
    <xf numFmtId="10" fontId="6" fillId="0" borderId="13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vertical="center"/>
    </xf>
    <xf numFmtId="179" fontId="6" fillId="0" borderId="13" xfId="0" applyNumberFormat="1" applyFont="1" applyFill="1" applyBorder="1" applyAlignment="1">
      <alignment horizontal="center" vertical="center"/>
    </xf>
    <xf numFmtId="180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179" fontId="0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6" fillId="0" borderId="9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/>
    </xf>
    <xf numFmtId="181" fontId="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0" fontId="2" fillId="0" borderId="0" xfId="0" applyNumberFormat="1" applyFont="1" applyFill="1" applyAlignment="1">
      <alignment horizontal="center"/>
    </xf>
    <xf numFmtId="0" fontId="9" fillId="0" borderId="15" xfId="0" applyFont="1" applyFill="1" applyBorder="1" applyAlignment="1">
      <alignment horizontal="center"/>
    </xf>
    <xf numFmtId="10" fontId="9" fillId="0" borderId="15" xfId="0" applyNumberFormat="1" applyFont="1" applyFill="1" applyBorder="1" applyAlignment="1">
      <alignment horizontal="center"/>
    </xf>
    <xf numFmtId="10" fontId="6" fillId="0" borderId="17" xfId="0" applyNumberFormat="1" applyFont="1" applyFill="1" applyBorder="1" applyAlignment="1">
      <alignment horizontal="center" vertical="center"/>
    </xf>
    <xf numFmtId="10" fontId="6" fillId="0" borderId="16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/>
    </xf>
    <xf numFmtId="10" fontId="8" fillId="0" borderId="18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119;&#24425;\2019.06&#20013;&#31119;&#24425;&#20013;&#24515;&#38144;&#37327;&#26376;&#25253;&#65288;&#25253;&#36130;&#25919;&#65289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307;&#24425;\2019&#24180;6&#26376;_&#21508;&#31867;&#22411;&#24425;&#31080;&#38144;&#37327;&#21644;&#36164;&#37329;&#27719;&#24635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38468;&#20214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月"/>
      <sheetName val="1-6月累计"/>
      <sheetName val="各类型彩票销量和资金汇总表 "/>
      <sheetName val="全国各地区彩票销量和资金汇总表 "/>
    </sheetNames>
    <sheetDataSet>
      <sheetData sheetId="0">
        <row r="37">
          <cell r="N37">
            <v>1069821.5984</v>
          </cell>
          <cell r="O37">
            <v>110075.0249</v>
          </cell>
          <cell r="P37">
            <v>410608.669105</v>
          </cell>
          <cell r="Q37">
            <v>1283.0432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6-201901"/>
    </sheetNames>
    <sheetDataSet>
      <sheetData sheetId="0">
        <row r="11">
          <cell r="C11">
            <v>803472.0962</v>
          </cell>
        </row>
        <row r="12">
          <cell r="C12">
            <v>962278.0686</v>
          </cell>
        </row>
        <row r="13">
          <cell r="C13">
            <v>119159.8161</v>
          </cell>
        </row>
        <row r="14">
          <cell r="C14">
            <v>23.60157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分类型彩票销售情况"/>
      <sheetName val="2018年7月"/>
      <sheetName val="2019年6月"/>
      <sheetName val="与上年同期比较"/>
      <sheetName val="本月销量饼形图"/>
    </sheetNames>
    <sheetDataSet>
      <sheetData sheetId="2">
        <row r="6">
          <cell r="B6">
            <v>159.1788335605</v>
          </cell>
        </row>
        <row r="7">
          <cell r="B7">
            <v>106.98215984000001</v>
          </cell>
        </row>
        <row r="8">
          <cell r="B8">
            <v>11.00750249</v>
          </cell>
        </row>
        <row r="9">
          <cell r="B9">
            <v>41.060866910499996</v>
          </cell>
        </row>
        <row r="10">
          <cell r="B10">
            <v>0.12830432</v>
          </cell>
        </row>
        <row r="11">
          <cell r="B11">
            <v>188.49335824699997</v>
          </cell>
        </row>
        <row r="12">
          <cell r="B12">
            <v>80.34720962</v>
          </cell>
        </row>
        <row r="13">
          <cell r="B13">
            <v>96.22780686</v>
          </cell>
        </row>
        <row r="14">
          <cell r="B14">
            <v>11.91598161</v>
          </cell>
        </row>
        <row r="15">
          <cell r="B15">
            <v>0.002360157</v>
          </cell>
        </row>
        <row r="16">
          <cell r="B16">
            <v>347.6721918075</v>
          </cell>
        </row>
        <row r="17">
          <cell r="B17">
            <v>187.32936946</v>
          </cell>
        </row>
        <row r="18">
          <cell r="B18">
            <v>96.22780686</v>
          </cell>
        </row>
        <row r="19">
          <cell r="B19">
            <v>22.9234841</v>
          </cell>
        </row>
        <row r="20">
          <cell r="B20">
            <v>41.063227067499994</v>
          </cell>
        </row>
        <row r="21">
          <cell r="B21">
            <v>0.12830432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计算"/>
      <sheetName val="Sheet1"/>
    </sheetNames>
    <sheetDataSet>
      <sheetData sheetId="1">
        <row r="8">
          <cell r="B8">
            <v>35801.1792</v>
          </cell>
          <cell r="D8">
            <v>267054.9232</v>
          </cell>
          <cell r="F8">
            <v>100421.2451</v>
          </cell>
          <cell r="H8">
            <v>427368.5848</v>
          </cell>
          <cell r="J8">
            <v>136222.4243</v>
          </cell>
          <cell r="L8">
            <v>694423.508</v>
          </cell>
        </row>
        <row r="9">
          <cell r="B9">
            <v>30456.036211</v>
          </cell>
          <cell r="D9">
            <v>229845.820882</v>
          </cell>
          <cell r="F9">
            <v>65406.9493</v>
          </cell>
          <cell r="H9">
            <v>311037.5017</v>
          </cell>
          <cell r="J9">
            <v>95862.985511</v>
          </cell>
          <cell r="L9">
            <v>540883.322582</v>
          </cell>
        </row>
        <row r="10">
          <cell r="B10">
            <v>48593.979755</v>
          </cell>
          <cell r="D10">
            <v>344651.549614</v>
          </cell>
          <cell r="F10">
            <v>147992.8891</v>
          </cell>
          <cell r="H10">
            <v>840755.78</v>
          </cell>
          <cell r="J10">
            <v>196586.868855</v>
          </cell>
          <cell r="L10">
            <v>1185407.329614</v>
          </cell>
        </row>
        <row r="11">
          <cell r="B11">
            <v>32844.482938</v>
          </cell>
          <cell r="D11">
            <v>240535.13154</v>
          </cell>
          <cell r="F11">
            <v>53796.2389</v>
          </cell>
          <cell r="H11">
            <v>260453.5402</v>
          </cell>
          <cell r="J11">
            <v>86640.721838</v>
          </cell>
          <cell r="L11">
            <v>500988.67174</v>
          </cell>
        </row>
        <row r="12">
          <cell r="B12">
            <v>61010.267041</v>
          </cell>
          <cell r="D12">
            <v>392558.151108</v>
          </cell>
          <cell r="F12">
            <v>99711.7828</v>
          </cell>
          <cell r="H12">
            <v>420294.0975</v>
          </cell>
          <cell r="J12">
            <v>160722.049841</v>
          </cell>
          <cell r="L12">
            <v>812852.248608</v>
          </cell>
        </row>
        <row r="13">
          <cell r="B13">
            <v>84045.193119</v>
          </cell>
          <cell r="D13">
            <v>624417.623706</v>
          </cell>
          <cell r="F13">
            <v>104102.25</v>
          </cell>
          <cell r="H13">
            <v>446051.5128</v>
          </cell>
          <cell r="J13">
            <v>188147.443119</v>
          </cell>
          <cell r="L13">
            <v>1070469.136506</v>
          </cell>
        </row>
        <row r="14">
          <cell r="B14">
            <v>38927.310208</v>
          </cell>
          <cell r="D14">
            <v>273810.814721</v>
          </cell>
          <cell r="F14">
            <v>59081.483</v>
          </cell>
          <cell r="H14">
            <v>271368.162</v>
          </cell>
          <cell r="J14">
            <v>98008.793208</v>
          </cell>
          <cell r="L14">
            <v>545178.9767209999</v>
          </cell>
        </row>
        <row r="15">
          <cell r="B15">
            <v>35806.526796</v>
          </cell>
          <cell r="D15">
            <v>268167.284463</v>
          </cell>
          <cell r="F15">
            <v>84726.6202</v>
          </cell>
          <cell r="H15">
            <v>386103.6673</v>
          </cell>
          <cell r="J15">
            <v>120533.146996</v>
          </cell>
          <cell r="L15">
            <v>654270.951763</v>
          </cell>
        </row>
        <row r="16">
          <cell r="B16">
            <v>40611.3808</v>
          </cell>
          <cell r="D16">
            <v>297925.1094</v>
          </cell>
          <cell r="F16">
            <v>61763.496</v>
          </cell>
          <cell r="H16">
            <v>257290.9056</v>
          </cell>
          <cell r="J16">
            <v>102374.8768</v>
          </cell>
          <cell r="L16">
            <v>555216.015</v>
          </cell>
        </row>
        <row r="17">
          <cell r="B17">
            <v>133201.502388</v>
          </cell>
          <cell r="D17">
            <v>910050.12203</v>
          </cell>
          <cell r="F17">
            <v>375628.0349</v>
          </cell>
          <cell r="H17">
            <v>1693270.7761</v>
          </cell>
          <cell r="J17">
            <v>508829.537288</v>
          </cell>
          <cell r="L17">
            <v>2603320.8981299996</v>
          </cell>
        </row>
        <row r="18">
          <cell r="B18">
            <v>142256.80915</v>
          </cell>
          <cell r="D18">
            <v>942265.111099</v>
          </cell>
          <cell r="F18">
            <v>290550.9217</v>
          </cell>
          <cell r="H18">
            <v>1227005.4781</v>
          </cell>
          <cell r="J18">
            <v>432807.73085</v>
          </cell>
          <cell r="L18">
            <v>2169270.589199</v>
          </cell>
        </row>
        <row r="19">
          <cell r="B19">
            <v>60303.768959</v>
          </cell>
          <cell r="D19">
            <v>416983.965942</v>
          </cell>
          <cell r="F19">
            <v>144305.6838</v>
          </cell>
          <cell r="H19">
            <v>546349.1419</v>
          </cell>
          <cell r="J19">
            <v>204609.452759</v>
          </cell>
          <cell r="L19">
            <v>963333.107842</v>
          </cell>
        </row>
        <row r="20">
          <cell r="B20">
            <v>37772.78315</v>
          </cell>
          <cell r="D20">
            <v>275895.299018</v>
          </cell>
          <cell r="F20">
            <v>102559.1169</v>
          </cell>
          <cell r="H20">
            <v>722375.1428</v>
          </cell>
          <cell r="J20">
            <v>140331.90005</v>
          </cell>
          <cell r="L20">
            <v>998270.441818</v>
          </cell>
        </row>
        <row r="21">
          <cell r="B21">
            <v>58184.441208</v>
          </cell>
          <cell r="D21">
            <v>316334.281165</v>
          </cell>
          <cell r="F21">
            <v>110976.1098</v>
          </cell>
          <cell r="H21">
            <v>538536.2872</v>
          </cell>
          <cell r="J21">
            <v>169160.551008</v>
          </cell>
          <cell r="L21">
            <v>854870.568365</v>
          </cell>
        </row>
        <row r="22">
          <cell r="B22">
            <v>123160.393769</v>
          </cell>
          <cell r="D22">
            <v>892422.206418</v>
          </cell>
          <cell r="F22">
            <v>299830.2555</v>
          </cell>
          <cell r="H22">
            <v>1388697.8304</v>
          </cell>
          <cell r="J22">
            <v>422990.64926900005</v>
          </cell>
          <cell r="L22">
            <v>2281120.036818</v>
          </cell>
        </row>
        <row r="23">
          <cell r="B23">
            <v>54938.295775</v>
          </cell>
          <cell r="D23">
            <v>389817.448273</v>
          </cell>
          <cell r="F23">
            <v>200416.2835</v>
          </cell>
          <cell r="H23">
            <v>995740.5797</v>
          </cell>
          <cell r="J23">
            <v>255354.579275</v>
          </cell>
          <cell r="L23">
            <v>1385558.027973</v>
          </cell>
        </row>
        <row r="24">
          <cell r="B24">
            <v>85759.027195</v>
          </cell>
          <cell r="D24">
            <v>582561.347539</v>
          </cell>
          <cell r="F24">
            <v>153116.1543</v>
          </cell>
          <cell r="H24">
            <v>778458.0128</v>
          </cell>
          <cell r="J24">
            <v>238875.181495</v>
          </cell>
          <cell r="L24">
            <v>1361019.360339</v>
          </cell>
        </row>
        <row r="25">
          <cell r="B25">
            <v>72472.216674</v>
          </cell>
          <cell r="D25">
            <v>519894.881908</v>
          </cell>
          <cell r="F25">
            <v>94568.3752</v>
          </cell>
          <cell r="H25">
            <v>685351.1999</v>
          </cell>
          <cell r="J25">
            <v>167040.59187399998</v>
          </cell>
          <cell r="L25">
            <v>1205246.0818079999</v>
          </cell>
        </row>
        <row r="26">
          <cell r="B26">
            <v>218410.459276</v>
          </cell>
          <cell r="D26">
            <v>1357577.673783</v>
          </cell>
          <cell r="F26">
            <v>253820.7039</v>
          </cell>
          <cell r="H26">
            <v>1413514.9738</v>
          </cell>
          <cell r="J26">
            <v>472231.163176</v>
          </cell>
          <cell r="L26">
            <v>2771092.6475830004</v>
          </cell>
        </row>
        <row r="27">
          <cell r="B27">
            <v>51999.919169</v>
          </cell>
          <cell r="D27">
            <v>342906.493859</v>
          </cell>
          <cell r="F27">
            <v>43723.8215</v>
          </cell>
          <cell r="H27">
            <v>264236.1948</v>
          </cell>
          <cell r="J27">
            <v>95723.74066899999</v>
          </cell>
          <cell r="L27">
            <v>607142.688659</v>
          </cell>
        </row>
        <row r="28">
          <cell r="B28">
            <v>11429.498886</v>
          </cell>
          <cell r="D28">
            <v>82097.570262</v>
          </cell>
          <cell r="F28">
            <v>26663.65296</v>
          </cell>
          <cell r="H28">
            <v>99300.88808</v>
          </cell>
          <cell r="J28">
            <v>38093.151846</v>
          </cell>
          <cell r="L28">
            <v>181398.458342</v>
          </cell>
        </row>
        <row r="29">
          <cell r="B29">
            <v>65168.345486</v>
          </cell>
          <cell r="D29">
            <v>364157.898228</v>
          </cell>
          <cell r="F29">
            <v>59495.7933</v>
          </cell>
          <cell r="H29">
            <v>391097.6836</v>
          </cell>
          <cell r="J29">
            <v>124664.138786</v>
          </cell>
          <cell r="L29">
            <v>755255.581828</v>
          </cell>
        </row>
        <row r="30">
          <cell r="B30">
            <v>73450.601434</v>
          </cell>
          <cell r="D30">
            <v>528481.566336</v>
          </cell>
          <cell r="F30">
            <v>129783.1445</v>
          </cell>
          <cell r="H30">
            <v>458405.1567</v>
          </cell>
          <cell r="J30">
            <v>203233.745934</v>
          </cell>
          <cell r="L30">
            <v>986886.723036</v>
          </cell>
        </row>
        <row r="31">
          <cell r="B31">
            <v>22677.915454</v>
          </cell>
          <cell r="D31">
            <v>153297.243156</v>
          </cell>
          <cell r="F31">
            <v>93309.1679</v>
          </cell>
          <cell r="H31">
            <v>336155.6994</v>
          </cell>
          <cell r="J31">
            <v>115987.083354</v>
          </cell>
          <cell r="L31">
            <v>489452.94255599997</v>
          </cell>
        </row>
        <row r="32">
          <cell r="B32">
            <v>70734.157777</v>
          </cell>
          <cell r="D32">
            <v>463589.420918</v>
          </cell>
          <cell r="F32">
            <v>155396.4575</v>
          </cell>
          <cell r="H32">
            <v>616070.675</v>
          </cell>
          <cell r="J32">
            <v>226130.615277</v>
          </cell>
          <cell r="L32">
            <v>1079660.095918</v>
          </cell>
        </row>
        <row r="33">
          <cell r="B33">
            <v>27662.0566</v>
          </cell>
          <cell r="D33">
            <v>132308.4712</v>
          </cell>
          <cell r="F33">
            <v>12331.2899</v>
          </cell>
          <cell r="H33">
            <v>57405.9881</v>
          </cell>
          <cell r="J33">
            <v>39993.3465</v>
          </cell>
          <cell r="L33">
            <v>189714.4593</v>
          </cell>
        </row>
        <row r="34">
          <cell r="B34">
            <v>85929.623662</v>
          </cell>
          <cell r="D34">
            <v>578292.416644</v>
          </cell>
          <cell r="F34">
            <v>95341.2948</v>
          </cell>
          <cell r="H34">
            <v>563369.9408</v>
          </cell>
          <cell r="J34">
            <v>181270.918462</v>
          </cell>
          <cell r="L34">
            <v>1141662.357444</v>
          </cell>
        </row>
        <row r="35">
          <cell r="B35">
            <v>38311.284418</v>
          </cell>
          <cell r="D35">
            <v>270332.22301</v>
          </cell>
          <cell r="F35">
            <v>42553.171</v>
          </cell>
          <cell r="H35">
            <v>226185.4232</v>
          </cell>
          <cell r="J35">
            <v>80864.455418</v>
          </cell>
          <cell r="L35">
            <v>496517.64621000004</v>
          </cell>
        </row>
        <row r="36">
          <cell r="B36">
            <v>12908.668615</v>
          </cell>
          <cell r="D36">
            <v>93339.338992</v>
          </cell>
          <cell r="F36">
            <v>18795.8925</v>
          </cell>
          <cell r="H36">
            <v>67808.1342</v>
          </cell>
          <cell r="J36">
            <v>31704.561115000004</v>
          </cell>
          <cell r="L36">
            <v>161147.473192</v>
          </cell>
        </row>
        <row r="37">
          <cell r="B37">
            <v>15269.780857</v>
          </cell>
          <cell r="D37">
            <v>107931.841675</v>
          </cell>
          <cell r="F37">
            <v>24281.1528</v>
          </cell>
          <cell r="H37">
            <v>97690.8025</v>
          </cell>
          <cell r="J37">
            <v>39550.933657</v>
          </cell>
          <cell r="L37">
            <v>205622.64417500002</v>
          </cell>
        </row>
        <row r="38">
          <cell r="B38">
            <v>40805.5186</v>
          </cell>
          <cell r="D38">
            <v>310847.9023</v>
          </cell>
          <cell r="F38">
            <v>48708.4001</v>
          </cell>
          <cell r="H38">
            <v>225764.4075</v>
          </cell>
          <cell r="J38">
            <v>89513.91870000001</v>
          </cell>
          <cell r="L38">
            <v>536612.3098</v>
          </cell>
        </row>
        <row r="39">
          <cell r="B39">
            <v>1910903.4245700003</v>
          </cell>
          <cell r="D39">
            <v>12970351.132389003</v>
          </cell>
          <cell r="F39">
            <v>3553157.8326600003</v>
          </cell>
          <cell r="H39">
            <v>17013514.168479998</v>
          </cell>
          <cell r="J39">
            <v>5464061.257230001</v>
          </cell>
          <cell r="L39">
            <v>29983865.300869003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="99" zoomScaleNormal="99" zoomScaleSheetLayoutView="100" zoomScalePageLayoutView="0" workbookViewId="0" topLeftCell="A1">
      <selection activeCell="L15" sqref="L15"/>
    </sheetView>
  </sheetViews>
  <sheetFormatPr defaultColWidth="9.140625" defaultRowHeight="15"/>
  <cols>
    <col min="1" max="1" width="6.421875" style="37" customWidth="1"/>
    <col min="2" max="2" width="9.421875" style="37" customWidth="1"/>
    <col min="3" max="3" width="8.421875" style="37" customWidth="1"/>
    <col min="4" max="4" width="8.8515625" style="37" customWidth="1"/>
    <col min="5" max="5" width="8.421875" style="37" customWidth="1"/>
    <col min="6" max="6" width="10.421875" style="37" customWidth="1"/>
    <col min="7" max="7" width="9.57421875" style="37" customWidth="1"/>
    <col min="8" max="8" width="10.00390625" style="37" customWidth="1"/>
    <col min="9" max="9" width="9.421875" style="37" customWidth="1"/>
    <col min="10" max="10" width="9.140625" style="37" customWidth="1"/>
    <col min="11" max="11" width="8.421875" style="37" customWidth="1"/>
    <col min="12" max="12" width="9.421875" style="37" customWidth="1"/>
    <col min="13" max="13" width="10.421875" style="37" customWidth="1"/>
    <col min="14" max="14" width="10.140625" style="37" customWidth="1"/>
    <col min="15" max="15" width="10.421875" style="37" customWidth="1"/>
    <col min="16" max="16" width="12.57421875" style="37" bestFit="1" customWidth="1"/>
    <col min="17" max="16384" width="9.00390625" style="37" customWidth="1"/>
  </cols>
  <sheetData>
    <row r="1" ht="18.75">
      <c r="A1" s="38" t="s">
        <v>0</v>
      </c>
    </row>
    <row r="2" spans="1:14" ht="20.25">
      <c r="A2" s="48" t="s">
        <v>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2:14" ht="21.75" customHeight="1">
      <c r="L3" s="43"/>
      <c r="M3" s="43"/>
      <c r="N3" s="44" t="s">
        <v>2</v>
      </c>
    </row>
    <row r="4" spans="1:14" ht="21.75" customHeight="1">
      <c r="A4" s="52" t="s">
        <v>3</v>
      </c>
      <c r="B4" s="49" t="s">
        <v>4</v>
      </c>
      <c r="C4" s="50"/>
      <c r="D4" s="50"/>
      <c r="E4" s="50"/>
      <c r="F4" s="50"/>
      <c r="G4" s="51"/>
      <c r="H4" s="49" t="s">
        <v>5</v>
      </c>
      <c r="I4" s="50"/>
      <c r="J4" s="50"/>
      <c r="K4" s="50"/>
      <c r="L4" s="50"/>
      <c r="M4" s="39"/>
      <c r="N4" s="52" t="s">
        <v>6</v>
      </c>
    </row>
    <row r="5" spans="1:14" ht="21.75" customHeight="1">
      <c r="A5" s="53"/>
      <c r="B5" s="14" t="s">
        <v>7</v>
      </c>
      <c r="C5" s="40" t="s">
        <v>8</v>
      </c>
      <c r="D5" s="14" t="s">
        <v>9</v>
      </c>
      <c r="E5" s="14" t="s">
        <v>10</v>
      </c>
      <c r="F5" s="14" t="s">
        <v>11</v>
      </c>
      <c r="G5" s="11" t="s">
        <v>12</v>
      </c>
      <c r="H5" s="14" t="s">
        <v>7</v>
      </c>
      <c r="I5" s="14" t="s">
        <v>13</v>
      </c>
      <c r="J5" s="40" t="s">
        <v>8</v>
      </c>
      <c r="K5" s="45" t="s">
        <v>9</v>
      </c>
      <c r="L5" s="10" t="s">
        <v>11</v>
      </c>
      <c r="M5" s="14" t="s">
        <v>12</v>
      </c>
      <c r="N5" s="53"/>
    </row>
    <row r="6" spans="1:15" ht="21.75" customHeight="1">
      <c r="A6" s="41" t="s">
        <v>14</v>
      </c>
      <c r="B6" s="30">
        <v>156.07313534</v>
      </c>
      <c r="C6" s="30">
        <v>11.42429052</v>
      </c>
      <c r="D6" s="30">
        <v>44.5839584385</v>
      </c>
      <c r="E6" s="30">
        <v>0.10601616</v>
      </c>
      <c r="F6" s="30">
        <f>SUM(B6:E6)</f>
        <v>212.18740045849998</v>
      </c>
      <c r="G6" s="30">
        <f>F6</f>
        <v>212.18740045849998</v>
      </c>
      <c r="H6" s="30">
        <v>92.79388975</v>
      </c>
      <c r="I6" s="30">
        <v>164.13841304</v>
      </c>
      <c r="J6" s="30">
        <v>10.42421164</v>
      </c>
      <c r="K6" s="30">
        <v>0.002809222</v>
      </c>
      <c r="L6" s="30">
        <f>SUM(H6:K6)</f>
        <v>267.359323652</v>
      </c>
      <c r="M6" s="30">
        <f>L6</f>
        <v>267.359323652</v>
      </c>
      <c r="N6" s="30">
        <f>F6+L6</f>
        <v>479.5467241105</v>
      </c>
      <c r="O6" s="42"/>
    </row>
    <row r="7" spans="1:15" ht="21.75" customHeight="1">
      <c r="A7" s="41" t="s">
        <v>15</v>
      </c>
      <c r="B7" s="30">
        <v>70.00157666</v>
      </c>
      <c r="C7" s="30">
        <v>10.42428591</v>
      </c>
      <c r="D7" s="30">
        <v>32.438584631</v>
      </c>
      <c r="E7" s="30">
        <v>0.08697192</v>
      </c>
      <c r="F7" s="30">
        <f>SUM(B7:E7)</f>
        <v>112.95141912099999</v>
      </c>
      <c r="G7" s="30">
        <f>G6+F7</f>
        <v>325.13881957949997</v>
      </c>
      <c r="H7" s="30">
        <v>47.1898607</v>
      </c>
      <c r="I7" s="30">
        <v>66.50748518</v>
      </c>
      <c r="J7" s="30">
        <v>7.4666131</v>
      </c>
      <c r="K7" s="30">
        <v>0.002077052</v>
      </c>
      <c r="L7" s="30">
        <f>SUM(H7:K7)</f>
        <v>121.16603603200001</v>
      </c>
      <c r="M7" s="30">
        <f>M6+L7</f>
        <v>388.525359684</v>
      </c>
      <c r="N7" s="30">
        <f>F7+L7</f>
        <v>234.11745515299998</v>
      </c>
      <c r="O7" s="42"/>
    </row>
    <row r="8" spans="1:16" ht="21.75" customHeight="1">
      <c r="A8" s="41" t="s">
        <v>16</v>
      </c>
      <c r="B8" s="30">
        <v>107.03638618</v>
      </c>
      <c r="C8" s="30">
        <v>11.03744135</v>
      </c>
      <c r="D8" s="30">
        <v>47.2341027126</v>
      </c>
      <c r="E8" s="30">
        <v>0.15576976</v>
      </c>
      <c r="F8" s="30">
        <f>SUM(B8:E8)</f>
        <v>165.46370000259998</v>
      </c>
      <c r="G8" s="30">
        <f>G7+F8</f>
        <v>490.60251958209994</v>
      </c>
      <c r="H8" s="30">
        <v>77.02708467</v>
      </c>
      <c r="I8" s="30">
        <v>93.94654818</v>
      </c>
      <c r="J8" s="30">
        <v>13.06635175</v>
      </c>
      <c r="K8" s="30">
        <v>0.001451978</v>
      </c>
      <c r="L8" s="30">
        <f>SUM(H8:K8)</f>
        <v>184.041436578</v>
      </c>
      <c r="M8" s="30">
        <f>M7+L8</f>
        <v>572.566796262</v>
      </c>
      <c r="N8" s="30">
        <f>F8+L8</f>
        <v>349.5051365806</v>
      </c>
      <c r="P8" s="46"/>
    </row>
    <row r="9" spans="1:14" ht="21.75" customHeight="1">
      <c r="A9" s="41" t="s">
        <v>17</v>
      </c>
      <c r="B9" s="30">
        <v>106.05656418</v>
      </c>
      <c r="C9" s="30">
        <v>13.28351202</v>
      </c>
      <c r="D9" s="30">
        <v>43.3632586638</v>
      </c>
      <c r="E9" s="30">
        <v>0.14925784</v>
      </c>
      <c r="F9" s="30">
        <f>SUM(B9:E9)</f>
        <v>162.85259270379998</v>
      </c>
      <c r="G9" s="30">
        <f>G8+F9</f>
        <v>653.4551122859</v>
      </c>
      <c r="H9" s="30">
        <v>78.38571154</v>
      </c>
      <c r="I9" s="30">
        <v>106.5927563</v>
      </c>
      <c r="J9" s="30">
        <v>12.05111199</v>
      </c>
      <c r="K9" s="30">
        <v>0.001511055</v>
      </c>
      <c r="L9" s="30">
        <f>SUM(H9:K9)</f>
        <v>197.03109088500003</v>
      </c>
      <c r="M9" s="30">
        <f>M8+L9</f>
        <v>769.597887147</v>
      </c>
      <c r="N9" s="30">
        <f>F9+L9</f>
        <v>359.8836835888</v>
      </c>
    </row>
    <row r="10" spans="1:14" ht="21.75" customHeight="1">
      <c r="A10" s="41" t="s">
        <v>18</v>
      </c>
      <c r="B10" s="30">
        <v>108.43790924</v>
      </c>
      <c r="C10" s="30">
        <v>13.13921759</v>
      </c>
      <c r="D10" s="30">
        <v>43.2093309671</v>
      </c>
      <c r="E10" s="30">
        <v>0.14690126</v>
      </c>
      <c r="F10" s="30">
        <v>164.9333590571</v>
      </c>
      <c r="G10" s="30">
        <v>818.388471343</v>
      </c>
      <c r="H10" s="30">
        <v>81.91523067</v>
      </c>
      <c r="I10" s="30">
        <v>95.50484418</v>
      </c>
      <c r="J10" s="30">
        <v>12.87953171</v>
      </c>
      <c r="K10" s="30">
        <v>0.001729534</v>
      </c>
      <c r="L10" s="30">
        <v>190.301336094</v>
      </c>
      <c r="M10" s="30">
        <v>959.899223241</v>
      </c>
      <c r="N10" s="30">
        <v>355.2346951511</v>
      </c>
    </row>
    <row r="11" spans="1:14" ht="21.75" customHeight="1">
      <c r="A11" s="41" t="s">
        <v>19</v>
      </c>
      <c r="B11" s="30">
        <f>'[1]6月'!$N$37/10000</f>
        <v>106.98215984000001</v>
      </c>
      <c r="C11" s="30">
        <f>'[1]6月'!$O$37/10000</f>
        <v>11.00750249</v>
      </c>
      <c r="D11" s="30">
        <f>'[1]6月'!$P$37/10000</f>
        <v>41.060866910499996</v>
      </c>
      <c r="E11" s="30">
        <f>'[1]6月'!$Q$37/10000</f>
        <v>0.12830432</v>
      </c>
      <c r="F11" s="30">
        <f>SUM(B11:E11)</f>
        <v>159.1788335605</v>
      </c>
      <c r="G11" s="30">
        <f>G10+F11</f>
        <v>977.5673049035</v>
      </c>
      <c r="H11" s="30">
        <f>'[2]156-201901'!$C$11/10000</f>
        <v>80.34720962</v>
      </c>
      <c r="I11" s="30">
        <f>'[2]156-201901'!$C$12/10000</f>
        <v>96.22780686</v>
      </c>
      <c r="J11" s="30">
        <f>'[2]156-201901'!$C$13/10000</f>
        <v>11.91598161</v>
      </c>
      <c r="K11" s="30">
        <f>'[2]156-201901'!$C$14/10000</f>
        <v>0.002360157</v>
      </c>
      <c r="L11" s="30">
        <f>SUM(H11:K11)</f>
        <v>188.49335824699997</v>
      </c>
      <c r="M11" s="30">
        <f>M10+L11</f>
        <v>1148.392581488</v>
      </c>
      <c r="N11" s="30">
        <f>F11+L11</f>
        <v>347.6721918075</v>
      </c>
    </row>
    <row r="12" spans="1:14" ht="21.75" customHeight="1">
      <c r="A12" s="41" t="s">
        <v>20</v>
      </c>
      <c r="B12" s="30">
        <v>107.17415562</v>
      </c>
      <c r="C12" s="30">
        <v>11.05044651</v>
      </c>
      <c r="D12" s="30">
        <v>32.0767740267</v>
      </c>
      <c r="E12" s="30">
        <v>0.15767202</v>
      </c>
      <c r="F12" s="30">
        <f>SUM(B12:E12)</f>
        <v>150.4590481767</v>
      </c>
      <c r="G12" s="30">
        <f>G11+F12</f>
        <v>1128.0263530802001</v>
      </c>
      <c r="H12" s="30">
        <v>83.97900149</v>
      </c>
      <c r="I12" s="30">
        <v>81.88584818</v>
      </c>
      <c r="J12" s="30">
        <v>11.01187647</v>
      </c>
      <c r="K12" s="30">
        <v>0.001401182</v>
      </c>
      <c r="L12" s="30">
        <f>SUM(H12:K12)</f>
        <v>176.878127322</v>
      </c>
      <c r="M12" s="30">
        <f>M11+L12</f>
        <v>1325.2707088099999</v>
      </c>
      <c r="N12" s="30">
        <f>F12+L12</f>
        <v>327.33717549870005</v>
      </c>
    </row>
    <row r="13" spans="1:14" ht="21.75" customHeight="1">
      <c r="A13" s="41" t="s">
        <v>21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</row>
    <row r="14" spans="1:14" ht="21.75" customHeight="1">
      <c r="A14" s="41" t="s">
        <v>22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</row>
    <row r="15" spans="1:14" ht="21.75" customHeight="1">
      <c r="A15" s="41" t="s">
        <v>23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1.75" customHeight="1">
      <c r="A16" s="41" t="s">
        <v>24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</row>
    <row r="17" spans="1:14" ht="21.75" customHeight="1">
      <c r="A17" s="41" t="s">
        <v>25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</row>
    <row r="18" spans="1:14" ht="21.75" customHeight="1">
      <c r="A18" s="14" t="s">
        <v>26</v>
      </c>
      <c r="B18" s="30">
        <f>SUM(B6:B17)</f>
        <v>761.7618870599999</v>
      </c>
      <c r="C18" s="30">
        <f>SUM(C6:C17)</f>
        <v>81.36669639000002</v>
      </c>
      <c r="D18" s="30">
        <f>SUM(D6:D17)</f>
        <v>283.9668763502</v>
      </c>
      <c r="E18" s="30">
        <f>SUM(E6:E17)</f>
        <v>0.93089328</v>
      </c>
      <c r="F18" s="30">
        <f>SUM(F6:F17)</f>
        <v>1128.0263530802001</v>
      </c>
      <c r="G18" s="30" t="s">
        <v>27</v>
      </c>
      <c r="H18" s="30">
        <f>SUM(H6:H17)</f>
        <v>541.6379884400001</v>
      </c>
      <c r="I18" s="30">
        <f>SUM(I6:I17)</f>
        <v>704.80370192</v>
      </c>
      <c r="J18" s="30">
        <f>SUM(J6:J17)</f>
        <v>78.81567827</v>
      </c>
      <c r="K18" s="30">
        <f>SUM(K6:K17)</f>
        <v>0.01334018</v>
      </c>
      <c r="L18" s="30">
        <f>SUM(L6:L17)</f>
        <v>1325.27070881</v>
      </c>
      <c r="M18" s="30" t="s">
        <v>27</v>
      </c>
      <c r="N18" s="30">
        <f>SUM(N6:N17)</f>
        <v>2453.2970618902004</v>
      </c>
    </row>
    <row r="19" ht="13.5">
      <c r="N19" s="47"/>
    </row>
    <row r="20" spans="4:11" ht="13.5">
      <c r="D20" s="42"/>
      <c r="K20" s="42"/>
    </row>
    <row r="22" ht="13.5">
      <c r="G22" s="42"/>
    </row>
  </sheetData>
  <sheetProtection/>
  <mergeCells count="5">
    <mergeCell ref="A2:N2"/>
    <mergeCell ref="B4:G4"/>
    <mergeCell ref="H4:L4"/>
    <mergeCell ref="A4:A5"/>
    <mergeCell ref="N4:N5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zoomScaleSheetLayoutView="100" zoomScalePageLayoutView="0" workbookViewId="0" topLeftCell="A1">
      <selection activeCell="J12" sqref="J12"/>
    </sheetView>
  </sheetViews>
  <sheetFormatPr defaultColWidth="9.00390625" defaultRowHeight="21.75" customHeight="1"/>
  <cols>
    <col min="1" max="1" width="22.57421875" style="0" customWidth="1"/>
    <col min="2" max="2" width="14.00390625" style="0" customWidth="1"/>
    <col min="3" max="3" width="13.421875" style="0" customWidth="1"/>
    <col min="4" max="4" width="13.7109375" style="0" customWidth="1"/>
    <col min="5" max="5" width="14.421875" style="0" customWidth="1"/>
    <col min="6" max="6" width="16.28125" style="0" customWidth="1"/>
    <col min="7" max="7" width="12.8515625" style="0" customWidth="1"/>
    <col min="8" max="8" width="14.421875" style="0" customWidth="1"/>
    <col min="10" max="10" width="13.7109375" style="22" bestFit="1" customWidth="1"/>
    <col min="11" max="11" width="13.7109375" style="0" bestFit="1" customWidth="1"/>
    <col min="12" max="12" width="12.57421875" style="23" bestFit="1" customWidth="1"/>
  </cols>
  <sheetData>
    <row r="1" spans="1:8" ht="21.75" customHeight="1">
      <c r="A1" s="24" t="s">
        <v>28</v>
      </c>
      <c r="B1" s="25"/>
      <c r="C1" s="25"/>
      <c r="D1" s="25"/>
      <c r="E1" s="25"/>
      <c r="F1" s="25"/>
      <c r="G1" s="25"/>
      <c r="H1" s="25"/>
    </row>
    <row r="2" spans="1:8" ht="21.75" customHeight="1">
      <c r="A2" s="54" t="s">
        <v>29</v>
      </c>
      <c r="B2" s="54"/>
      <c r="C2" s="54"/>
      <c r="D2" s="54"/>
      <c r="E2" s="54"/>
      <c r="F2" s="54"/>
      <c r="G2" s="54"/>
      <c r="H2" s="54"/>
    </row>
    <row r="3" spans="1:8" ht="21.75" customHeight="1">
      <c r="A3" s="26"/>
      <c r="B3" s="26"/>
      <c r="C3" s="26"/>
      <c r="D3" s="27"/>
      <c r="E3" s="27"/>
      <c r="F3" s="26"/>
      <c r="G3" s="26"/>
      <c r="H3" s="26" t="s">
        <v>30</v>
      </c>
    </row>
    <row r="4" spans="1:8" ht="21.75" customHeight="1">
      <c r="A4" s="55" t="s">
        <v>31</v>
      </c>
      <c r="B4" s="55" t="s">
        <v>32</v>
      </c>
      <c r="C4" s="55"/>
      <c r="D4" s="55"/>
      <c r="E4" s="55"/>
      <c r="F4" s="55" t="s">
        <v>33</v>
      </c>
      <c r="G4" s="55"/>
      <c r="H4" s="55"/>
    </row>
    <row r="5" spans="1:8" ht="21.75" customHeight="1">
      <c r="A5" s="55"/>
      <c r="B5" s="14" t="s">
        <v>34</v>
      </c>
      <c r="C5" s="14" t="s">
        <v>35</v>
      </c>
      <c r="D5" s="28" t="s">
        <v>36</v>
      </c>
      <c r="E5" s="28" t="s">
        <v>37</v>
      </c>
      <c r="F5" s="14" t="s">
        <v>34</v>
      </c>
      <c r="G5" s="14" t="s">
        <v>35</v>
      </c>
      <c r="H5" s="28" t="s">
        <v>36</v>
      </c>
    </row>
    <row r="6" spans="1:11" ht="21.75" customHeight="1">
      <c r="A6" s="29" t="s">
        <v>38</v>
      </c>
      <c r="B6" s="30">
        <f aca="true" t="shared" si="0" ref="B6:G6">SUM(B7:B10)</f>
        <v>150.4590481767</v>
      </c>
      <c r="C6" s="30">
        <f t="shared" si="0"/>
        <v>191.090342457</v>
      </c>
      <c r="D6" s="31">
        <f aca="true" t="shared" si="1" ref="D6:D21">(B6-C6)/C6</f>
        <v>-0.21262871664716923</v>
      </c>
      <c r="E6" s="31">
        <f>(B6-'[3]2019年6月'!B6)/'[3]2019年6月'!B6</f>
        <v>-0.05477980450513744</v>
      </c>
      <c r="F6" s="30">
        <f t="shared" si="0"/>
        <v>1128.0263530802</v>
      </c>
      <c r="G6" s="30">
        <f t="shared" si="0"/>
        <v>1297.0351132388998</v>
      </c>
      <c r="H6" s="31">
        <f aca="true" t="shared" si="2" ref="H6:H21">(F6-G6)/G6</f>
        <v>-0.1303039204055614</v>
      </c>
      <c r="K6" s="22"/>
    </row>
    <row r="7" spans="1:8" ht="21.75" customHeight="1">
      <c r="A7" s="32" t="s">
        <v>39</v>
      </c>
      <c r="B7" s="30">
        <v>107.17415562</v>
      </c>
      <c r="C7" s="30">
        <v>144.03387154</v>
      </c>
      <c r="D7" s="31">
        <f t="shared" si="1"/>
        <v>-0.25591005453021937</v>
      </c>
      <c r="E7" s="31">
        <f>(B7-'[3]2019年6月'!B7)/'[3]2019年6月'!B7</f>
        <v>0.0017946523073298325</v>
      </c>
      <c r="F7" s="30">
        <v>761.76188706</v>
      </c>
      <c r="G7" s="30">
        <v>957.78156826</v>
      </c>
      <c r="H7" s="31">
        <f t="shared" si="2"/>
        <v>-0.20466011008763565</v>
      </c>
    </row>
    <row r="8" spans="1:8" ht="21.75" customHeight="1">
      <c r="A8" s="32" t="s">
        <v>40</v>
      </c>
      <c r="B8" s="30">
        <v>11.05044651</v>
      </c>
      <c r="C8" s="30">
        <v>7.42396333</v>
      </c>
      <c r="D8" s="31">
        <f t="shared" si="1"/>
        <v>0.4884834445969711</v>
      </c>
      <c r="E8" s="31">
        <f>(B8-'[3]2019年6月'!B8)/'[3]2019年6月'!B8</f>
        <v>0.003901340929880652</v>
      </c>
      <c r="F8" s="30">
        <v>81.36669639</v>
      </c>
      <c r="G8" s="30">
        <v>65.37614082</v>
      </c>
      <c r="H8" s="31">
        <f t="shared" si="2"/>
        <v>0.2445931400880141</v>
      </c>
    </row>
    <row r="9" spans="1:8" ht="21.75" customHeight="1">
      <c r="A9" s="32" t="s">
        <v>41</v>
      </c>
      <c r="B9" s="30">
        <v>32.0767740267</v>
      </c>
      <c r="C9" s="30">
        <v>39.526354027</v>
      </c>
      <c r="D9" s="31">
        <f t="shared" si="1"/>
        <v>-0.18847121581745874</v>
      </c>
      <c r="E9" s="31">
        <f>(B9-'[3]2019年6月'!B9)/'[3]2019年6月'!B9</f>
        <v>-0.2187993961107188</v>
      </c>
      <c r="F9" s="30">
        <v>283.9668763502</v>
      </c>
      <c r="G9" s="30">
        <v>273.1479930389</v>
      </c>
      <c r="H9" s="31">
        <f t="shared" si="2"/>
        <v>0.039608137665354336</v>
      </c>
    </row>
    <row r="10" spans="1:8" ht="21.75" customHeight="1">
      <c r="A10" s="32" t="s">
        <v>42</v>
      </c>
      <c r="B10" s="30">
        <v>0.15767202</v>
      </c>
      <c r="C10" s="30">
        <v>0.10615356</v>
      </c>
      <c r="D10" s="31">
        <f t="shared" si="1"/>
        <v>0.4853201343412317</v>
      </c>
      <c r="E10" s="31">
        <f>(B10-'[3]2019年6月'!B10)/'[3]2019年6月'!B10</f>
        <v>0.22889096797364264</v>
      </c>
      <c r="F10" s="30">
        <v>0.93089328</v>
      </c>
      <c r="G10" s="30">
        <v>0.72941112</v>
      </c>
      <c r="H10" s="31">
        <f t="shared" si="2"/>
        <v>0.27622578608343684</v>
      </c>
    </row>
    <row r="11" spans="1:8" ht="21.75" customHeight="1">
      <c r="A11" s="29" t="s">
        <v>43</v>
      </c>
      <c r="B11" s="30">
        <f aca="true" t="shared" si="3" ref="B11:G11">SUM(B12:B15)</f>
        <v>176.878127322</v>
      </c>
      <c r="C11" s="30">
        <f t="shared" si="3"/>
        <v>355.315783266</v>
      </c>
      <c r="D11" s="31">
        <f t="shared" si="1"/>
        <v>-0.5021945670519686</v>
      </c>
      <c r="E11" s="31">
        <f>(B11-'[3]2019年6月'!B11)/'[3]2019年6月'!B11</f>
        <v>-0.06162143341825058</v>
      </c>
      <c r="F11" s="30">
        <f t="shared" si="3"/>
        <v>1325.2707088099999</v>
      </c>
      <c r="G11" s="30">
        <f t="shared" si="3"/>
        <v>1701.3514168479999</v>
      </c>
      <c r="H11" s="31">
        <f t="shared" si="2"/>
        <v>-0.22104822337923816</v>
      </c>
    </row>
    <row r="12" spans="1:8" ht="21.75" customHeight="1">
      <c r="A12" s="33" t="s">
        <v>44</v>
      </c>
      <c r="B12" s="30">
        <v>83.97900149</v>
      </c>
      <c r="C12" s="30">
        <v>89.99376912</v>
      </c>
      <c r="D12" s="31">
        <f t="shared" si="1"/>
        <v>-0.06683537859137502</v>
      </c>
      <c r="E12" s="31">
        <f>(B12-'[3]2019年6月'!B12)/'[3]2019年6月'!B12</f>
        <v>0.045201219646288454</v>
      </c>
      <c r="F12" s="30">
        <v>541.63798844</v>
      </c>
      <c r="G12" s="30">
        <v>647.54820963</v>
      </c>
      <c r="H12" s="31">
        <f t="shared" si="2"/>
        <v>-0.16355573162732648</v>
      </c>
    </row>
    <row r="13" spans="1:8" ht="21.75" customHeight="1">
      <c r="A13" s="33" t="s">
        <v>45</v>
      </c>
      <c r="B13" s="30">
        <v>81.88584818</v>
      </c>
      <c r="C13" s="30">
        <v>257.07623888</v>
      </c>
      <c r="D13" s="31">
        <f t="shared" si="1"/>
        <v>-0.6814725136140517</v>
      </c>
      <c r="E13" s="31">
        <f>(B13-'[3]2019年6月'!B13)/'[3]2019年6月'!B13</f>
        <v>-0.1490417286644166</v>
      </c>
      <c r="F13" s="30">
        <v>704.80370192</v>
      </c>
      <c r="G13" s="30">
        <v>988.1188409</v>
      </c>
      <c r="H13" s="31">
        <f t="shared" si="2"/>
        <v>-0.28672172541710716</v>
      </c>
    </row>
    <row r="14" spans="1:8" ht="21.75" customHeight="1">
      <c r="A14" s="33" t="s">
        <v>46</v>
      </c>
      <c r="B14" s="30">
        <v>11.01187647</v>
      </c>
      <c r="C14" s="30">
        <v>8.24386235</v>
      </c>
      <c r="D14" s="31">
        <f t="shared" si="1"/>
        <v>0.33576665918008686</v>
      </c>
      <c r="E14" s="31">
        <f>(B14-'[3]2019年6月'!B14)/'[3]2019年6月'!B14</f>
        <v>-0.07587332454770368</v>
      </c>
      <c r="F14" s="30">
        <v>78.81567827</v>
      </c>
      <c r="G14" s="30">
        <v>65.62708828</v>
      </c>
      <c r="H14" s="31">
        <f t="shared" si="2"/>
        <v>0.20096259541076217</v>
      </c>
    </row>
    <row r="15" spans="1:8" ht="21.75" customHeight="1">
      <c r="A15" s="33" t="s">
        <v>47</v>
      </c>
      <c r="B15" s="30">
        <v>0.001401182</v>
      </c>
      <c r="C15" s="30">
        <v>0.001912916</v>
      </c>
      <c r="D15" s="31">
        <f t="shared" si="1"/>
        <v>-0.2675151444182599</v>
      </c>
      <c r="E15" s="31">
        <f>(B15-'[3]2019年6月'!B15)/'[3]2019年6月'!B15</f>
        <v>-0.40631830848541006</v>
      </c>
      <c r="F15" s="30">
        <v>0.01334018</v>
      </c>
      <c r="G15" s="30">
        <v>0.057278038</v>
      </c>
      <c r="H15" s="31">
        <f t="shared" si="2"/>
        <v>-0.7670978185391057</v>
      </c>
    </row>
    <row r="16" spans="1:8" ht="21.75" customHeight="1">
      <c r="A16" s="29" t="s">
        <v>48</v>
      </c>
      <c r="B16" s="30">
        <f aca="true" t="shared" si="4" ref="B16:G16">B6+B11</f>
        <v>327.33717549870005</v>
      </c>
      <c r="C16" s="30">
        <f t="shared" si="4"/>
        <v>546.406125723</v>
      </c>
      <c r="D16" s="31">
        <f t="shared" si="1"/>
        <v>-0.4009269660628891</v>
      </c>
      <c r="E16" s="31">
        <f>(B16-'[3]2019年6月'!B16)/'[3]2019年6月'!B16</f>
        <v>-0.058489050283489684</v>
      </c>
      <c r="F16" s="30">
        <f t="shared" si="4"/>
        <v>2453.2970618902</v>
      </c>
      <c r="G16" s="30">
        <f t="shared" si="4"/>
        <v>2998.3865300868997</v>
      </c>
      <c r="H16" s="31">
        <f t="shared" si="2"/>
        <v>-0.18179426258992093</v>
      </c>
    </row>
    <row r="17" spans="1:11" ht="21.75" customHeight="1">
      <c r="A17" s="33" t="s">
        <v>49</v>
      </c>
      <c r="B17" s="30">
        <f aca="true" t="shared" si="5" ref="B17:G17">B7+B12</f>
        <v>191.15315711</v>
      </c>
      <c r="C17" s="30">
        <f t="shared" si="5"/>
        <v>234.02764066</v>
      </c>
      <c r="D17" s="31">
        <f t="shared" si="1"/>
        <v>-0.1832026483243016</v>
      </c>
      <c r="E17" s="31">
        <f>(B17-'[3]2019年6月'!B17)/'[3]2019年6月'!B17</f>
        <v>0.020412109756321312</v>
      </c>
      <c r="F17" s="30">
        <f t="shared" si="5"/>
        <v>1303.3998755</v>
      </c>
      <c r="G17" s="30">
        <f t="shared" si="5"/>
        <v>1605.32977789</v>
      </c>
      <c r="H17" s="31">
        <f t="shared" si="2"/>
        <v>-0.1880796746864362</v>
      </c>
      <c r="K17" s="22"/>
    </row>
    <row r="18" spans="1:11" ht="21.75" customHeight="1">
      <c r="A18" s="33" t="s">
        <v>50</v>
      </c>
      <c r="B18" s="30">
        <f aca="true" t="shared" si="6" ref="B18:G18">B13</f>
        <v>81.88584818</v>
      </c>
      <c r="C18" s="30">
        <f t="shared" si="6"/>
        <v>257.07623888</v>
      </c>
      <c r="D18" s="31">
        <f t="shared" si="1"/>
        <v>-0.6814725136140517</v>
      </c>
      <c r="E18" s="31">
        <f>(B18-'[3]2019年6月'!B18)/'[3]2019年6月'!B18</f>
        <v>-0.1490417286644166</v>
      </c>
      <c r="F18" s="30">
        <f t="shared" si="6"/>
        <v>704.80370192</v>
      </c>
      <c r="G18" s="30">
        <f t="shared" si="6"/>
        <v>988.1188409</v>
      </c>
      <c r="H18" s="31">
        <f t="shared" si="2"/>
        <v>-0.28672172541710716</v>
      </c>
      <c r="K18" s="22"/>
    </row>
    <row r="19" spans="1:11" ht="21.75" customHeight="1">
      <c r="A19" s="33" t="s">
        <v>51</v>
      </c>
      <c r="B19" s="30">
        <f aca="true" t="shared" si="7" ref="B19:G19">B8+B14</f>
        <v>22.06232298</v>
      </c>
      <c r="C19" s="30">
        <f t="shared" si="7"/>
        <v>15.66782568</v>
      </c>
      <c r="D19" s="31">
        <f t="shared" si="1"/>
        <v>0.4081292089024571</v>
      </c>
      <c r="E19" s="31">
        <f>(B19-'[3]2019年6月'!B19)/'[3]2019年6月'!B19</f>
        <v>-0.0375667641202935</v>
      </c>
      <c r="F19" s="30">
        <f t="shared" si="7"/>
        <v>160.18237466</v>
      </c>
      <c r="G19" s="30">
        <f t="shared" si="7"/>
        <v>131.0032291</v>
      </c>
      <c r="H19" s="31">
        <f t="shared" si="2"/>
        <v>0.22273607880097662</v>
      </c>
      <c r="K19" s="22"/>
    </row>
    <row r="20" spans="1:11" ht="21.75" customHeight="1">
      <c r="A20" s="33" t="s">
        <v>52</v>
      </c>
      <c r="B20" s="30">
        <f aca="true" t="shared" si="8" ref="B20:G20">B9+B15</f>
        <v>32.0781752087</v>
      </c>
      <c r="C20" s="30">
        <f t="shared" si="8"/>
        <v>39.528266943</v>
      </c>
      <c r="D20" s="31">
        <f t="shared" si="1"/>
        <v>-0.18847504103944332</v>
      </c>
      <c r="E20" s="31">
        <f>(B20-'[3]2019年6月'!B20)/'[3]2019年6月'!B20</f>
        <v>-0.21881017397951472</v>
      </c>
      <c r="F20" s="30">
        <f t="shared" si="8"/>
        <v>283.9802165302</v>
      </c>
      <c r="G20" s="30">
        <f t="shared" si="8"/>
        <v>273.2052710769</v>
      </c>
      <c r="H20" s="31">
        <f t="shared" si="2"/>
        <v>0.03943901012900716</v>
      </c>
      <c r="K20" s="22"/>
    </row>
    <row r="21" spans="1:11" ht="21.75" customHeight="1">
      <c r="A21" s="33" t="s">
        <v>53</v>
      </c>
      <c r="B21" s="30">
        <f aca="true" t="shared" si="9" ref="B21:G21">B10</f>
        <v>0.15767202</v>
      </c>
      <c r="C21" s="30">
        <f t="shared" si="9"/>
        <v>0.10615356</v>
      </c>
      <c r="D21" s="31">
        <f t="shared" si="1"/>
        <v>0.4853201343412317</v>
      </c>
      <c r="E21" s="31">
        <f>(B21-'[3]2019年6月'!B21)/'[3]2019年6月'!B21</f>
        <v>0.22889096797364264</v>
      </c>
      <c r="F21" s="30">
        <f t="shared" si="9"/>
        <v>0.93089328</v>
      </c>
      <c r="G21" s="30">
        <f t="shared" si="9"/>
        <v>0.72941112</v>
      </c>
      <c r="H21" s="31">
        <f t="shared" si="2"/>
        <v>0.27622578608343684</v>
      </c>
      <c r="K21" s="22"/>
    </row>
    <row r="22" spans="1:11" ht="21.75" customHeight="1">
      <c r="A22" s="34"/>
      <c r="B22" s="35"/>
      <c r="C22" s="35"/>
      <c r="D22" s="36"/>
      <c r="E22" s="36"/>
      <c r="F22" s="35"/>
      <c r="G22" s="35"/>
      <c r="H22" s="36"/>
      <c r="K22" s="22"/>
    </row>
  </sheetData>
  <sheetProtection/>
  <mergeCells count="4">
    <mergeCell ref="A2:H2"/>
    <mergeCell ref="B4:E4"/>
    <mergeCell ref="F4:H4"/>
    <mergeCell ref="A4:A5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"/>
  <sheetViews>
    <sheetView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H41" sqref="H41"/>
    </sheetView>
  </sheetViews>
  <sheetFormatPr defaultColWidth="9.140625" defaultRowHeight="18.75" customHeight="1"/>
  <cols>
    <col min="1" max="1" width="7.57421875" style="1" customWidth="1"/>
    <col min="2" max="2" width="10.57421875" style="4" customWidth="1"/>
    <col min="3" max="3" width="7.421875" style="5" customWidth="1"/>
    <col min="4" max="4" width="10.57421875" style="4" customWidth="1"/>
    <col min="5" max="5" width="8.57421875" style="5" customWidth="1"/>
    <col min="6" max="6" width="10.00390625" style="4" customWidth="1"/>
    <col min="7" max="7" width="7.8515625" style="5" customWidth="1"/>
    <col min="8" max="8" width="11.00390625" style="4" customWidth="1"/>
    <col min="9" max="9" width="8.57421875" style="5" customWidth="1"/>
    <col min="10" max="10" width="9.57421875" style="4" customWidth="1"/>
    <col min="11" max="11" width="8.421875" style="5" customWidth="1"/>
    <col min="12" max="12" width="11.8515625" style="4" customWidth="1"/>
    <col min="13" max="13" width="12.00390625" style="5" customWidth="1"/>
    <col min="14" max="14" width="9.00390625" style="1" customWidth="1"/>
    <col min="15" max="15" width="12.7109375" style="1" customWidth="1"/>
    <col min="16" max="16" width="10.8515625" style="1" customWidth="1"/>
    <col min="17" max="17" width="12.7109375" style="1" customWidth="1"/>
    <col min="18" max="16384" width="9.00390625" style="1" customWidth="1"/>
  </cols>
  <sheetData>
    <row r="1" ht="18.75" customHeight="1">
      <c r="A1" s="6" t="s">
        <v>54</v>
      </c>
    </row>
    <row r="2" spans="1:13" ht="21" customHeight="1">
      <c r="A2" s="56" t="s">
        <v>55</v>
      </c>
      <c r="B2" s="57"/>
      <c r="C2" s="58"/>
      <c r="D2" s="57"/>
      <c r="E2" s="58"/>
      <c r="F2" s="57"/>
      <c r="G2" s="58"/>
      <c r="H2" s="57"/>
      <c r="I2" s="58"/>
      <c r="J2" s="57"/>
      <c r="K2" s="58"/>
      <c r="L2" s="57"/>
      <c r="M2" s="58"/>
    </row>
    <row r="3" spans="1:13" s="2" customFormat="1" ht="14.25" customHeight="1">
      <c r="A3" s="7"/>
      <c r="B3" s="8"/>
      <c r="C3" s="9"/>
      <c r="D3" s="8"/>
      <c r="E3" s="9"/>
      <c r="F3" s="8"/>
      <c r="G3" s="9"/>
      <c r="H3" s="8"/>
      <c r="I3" s="9"/>
      <c r="J3" s="8"/>
      <c r="K3" s="9"/>
      <c r="L3" s="59" t="s">
        <v>56</v>
      </c>
      <c r="M3" s="60"/>
    </row>
    <row r="4" spans="1:18" s="3" customFormat="1" ht="14.25" customHeight="1">
      <c r="A4" s="52" t="s">
        <v>57</v>
      </c>
      <c r="B4" s="49" t="s">
        <v>4</v>
      </c>
      <c r="C4" s="61"/>
      <c r="D4" s="50"/>
      <c r="E4" s="62"/>
      <c r="F4" s="49" t="s">
        <v>58</v>
      </c>
      <c r="G4" s="61"/>
      <c r="H4" s="50"/>
      <c r="I4" s="62"/>
      <c r="J4" s="49" t="s">
        <v>59</v>
      </c>
      <c r="K4" s="61"/>
      <c r="L4" s="50"/>
      <c r="M4" s="62"/>
      <c r="N4" s="17"/>
      <c r="O4" s="18"/>
      <c r="P4" s="18"/>
      <c r="Q4" s="18"/>
      <c r="R4" s="18"/>
    </row>
    <row r="5" spans="1:14" s="3" customFormat="1" ht="14.25" customHeight="1">
      <c r="A5" s="65"/>
      <c r="B5" s="49" t="s">
        <v>32</v>
      </c>
      <c r="C5" s="62"/>
      <c r="D5" s="49" t="s">
        <v>33</v>
      </c>
      <c r="E5" s="62"/>
      <c r="F5" s="49" t="s">
        <v>32</v>
      </c>
      <c r="G5" s="62"/>
      <c r="H5" s="49" t="s">
        <v>33</v>
      </c>
      <c r="I5" s="62"/>
      <c r="J5" s="49" t="s">
        <v>32</v>
      </c>
      <c r="K5" s="62"/>
      <c r="L5" s="49" t="s">
        <v>33</v>
      </c>
      <c r="M5" s="62"/>
      <c r="N5" s="17"/>
    </row>
    <row r="6" spans="1:14" s="3" customFormat="1" ht="14.25" customHeight="1">
      <c r="A6" s="65"/>
      <c r="B6" s="66" t="s">
        <v>60</v>
      </c>
      <c r="C6" s="12" t="s">
        <v>61</v>
      </c>
      <c r="D6" s="66" t="s">
        <v>60</v>
      </c>
      <c r="E6" s="12" t="s">
        <v>61</v>
      </c>
      <c r="F6" s="66" t="s">
        <v>60</v>
      </c>
      <c r="G6" s="12" t="s">
        <v>61</v>
      </c>
      <c r="H6" s="66" t="s">
        <v>60</v>
      </c>
      <c r="I6" s="12" t="s">
        <v>61</v>
      </c>
      <c r="J6" s="66" t="s">
        <v>60</v>
      </c>
      <c r="K6" s="12" t="s">
        <v>61</v>
      </c>
      <c r="L6" s="66" t="s">
        <v>60</v>
      </c>
      <c r="M6" s="12" t="s">
        <v>61</v>
      </c>
      <c r="N6" s="17"/>
    </row>
    <row r="7" spans="1:14" s="3" customFormat="1" ht="14.25" customHeight="1">
      <c r="A7" s="53"/>
      <c r="B7" s="67"/>
      <c r="C7" s="13" t="s">
        <v>62</v>
      </c>
      <c r="D7" s="67"/>
      <c r="E7" s="13" t="s">
        <v>62</v>
      </c>
      <c r="F7" s="67"/>
      <c r="G7" s="13" t="s">
        <v>62</v>
      </c>
      <c r="H7" s="67"/>
      <c r="I7" s="13" t="s">
        <v>62</v>
      </c>
      <c r="J7" s="67"/>
      <c r="K7" s="13" t="s">
        <v>62</v>
      </c>
      <c r="L7" s="67"/>
      <c r="M7" s="13" t="s">
        <v>62</v>
      </c>
      <c r="N7" s="17"/>
    </row>
    <row r="8" spans="1:14" s="3" customFormat="1" ht="14.25" customHeight="1">
      <c r="A8" s="14" t="s">
        <v>63</v>
      </c>
      <c r="B8" s="15">
        <v>32356.322</v>
      </c>
      <c r="C8" s="16">
        <f>(B8-'[4]Sheet1'!B8)/'[4]Sheet1'!B8</f>
        <v>-0.09622189204315366</v>
      </c>
      <c r="D8" s="15">
        <v>230507.5874</v>
      </c>
      <c r="E8" s="16">
        <f>(D8-'[4]Sheet1'!D8)/'[4]Sheet1'!D8</f>
        <v>-0.13685325610952837</v>
      </c>
      <c r="F8" s="15">
        <v>59624.0492</v>
      </c>
      <c r="G8" s="16">
        <f>(F8-'[4]Sheet1'!F8)/'[4]Sheet1'!F8</f>
        <v>-0.40626060610355846</v>
      </c>
      <c r="H8" s="15">
        <v>424137.6034</v>
      </c>
      <c r="I8" s="16">
        <f>(H8-'[4]Sheet1'!H8)/'[4]Sheet1'!H8</f>
        <v>-0.007560175256007703</v>
      </c>
      <c r="J8" s="15">
        <f aca="true" t="shared" si="0" ref="J8:J39">B8+F8</f>
        <v>91980.3712</v>
      </c>
      <c r="K8" s="16">
        <f>(J8-'[4]Sheet1'!J8)/'[4]Sheet1'!J8</f>
        <v>-0.32477804830845325</v>
      </c>
      <c r="L8" s="15">
        <f aca="true" t="shared" si="1" ref="L8:L39">D8+H8</f>
        <v>654645.1908</v>
      </c>
      <c r="M8" s="16">
        <f>(L8-'[4]Sheet1'!L8)/'[4]Sheet1'!L8</f>
        <v>-0.05728250374841868</v>
      </c>
      <c r="N8" s="19"/>
    </row>
    <row r="9" spans="1:13" s="3" customFormat="1" ht="14.25" customHeight="1">
      <c r="A9" s="14" t="s">
        <v>64</v>
      </c>
      <c r="B9" s="15">
        <v>26008.193793</v>
      </c>
      <c r="C9" s="16">
        <f>(B9-'[4]Sheet1'!B9)/'[4]Sheet1'!B9</f>
        <v>-0.1460414082510693</v>
      </c>
      <c r="D9" s="15">
        <v>197173.258774</v>
      </c>
      <c r="E9" s="16">
        <f>(D9-'[4]Sheet1'!D9)/'[4]Sheet1'!D9</f>
        <v>-0.1421499071970236</v>
      </c>
      <c r="F9" s="15">
        <v>24574.7895</v>
      </c>
      <c r="G9" s="16">
        <f>(F9-'[4]Sheet1'!F9)/'[4]Sheet1'!F9</f>
        <v>-0.6242786162173138</v>
      </c>
      <c r="H9" s="15">
        <v>189360.9695</v>
      </c>
      <c r="I9" s="16">
        <f>(H9-'[4]Sheet1'!H9)/'[4]Sheet1'!H9</f>
        <v>-0.3911956967727921</v>
      </c>
      <c r="J9" s="15">
        <f t="shared" si="0"/>
        <v>50582.983293</v>
      </c>
      <c r="K9" s="16">
        <f>(J9-'[4]Sheet1'!J9)/'[4]Sheet1'!J9</f>
        <v>-0.47234083078712646</v>
      </c>
      <c r="L9" s="15">
        <f t="shared" si="1"/>
        <v>386534.228274</v>
      </c>
      <c r="M9" s="16">
        <f>(L9-'[4]Sheet1'!L9)/'[4]Sheet1'!L9</f>
        <v>-0.2853648612628468</v>
      </c>
    </row>
    <row r="10" spans="1:13" s="3" customFormat="1" ht="14.25" customHeight="1">
      <c r="A10" s="14" t="s">
        <v>65</v>
      </c>
      <c r="B10" s="15">
        <v>42899.852432</v>
      </c>
      <c r="C10" s="16">
        <f>(B10-'[4]Sheet1'!B10)/'[4]Sheet1'!B10</f>
        <v>-0.11717762882786138</v>
      </c>
      <c r="D10" s="15">
        <v>317149.192321</v>
      </c>
      <c r="E10" s="16">
        <f>(D10-'[4]Sheet1'!D10)/'[4]Sheet1'!D10</f>
        <v>-0.0797975732991826</v>
      </c>
      <c r="F10" s="15">
        <v>77079.3058</v>
      </c>
      <c r="G10" s="16">
        <f>(F10-'[4]Sheet1'!F10)/'[4]Sheet1'!F10</f>
        <v>-0.4791688555528037</v>
      </c>
      <c r="H10" s="15">
        <v>574010.0168999999</v>
      </c>
      <c r="I10" s="16">
        <f>(H10-'[4]Sheet1'!H10)/'[4]Sheet1'!H10</f>
        <v>-0.31726902085644904</v>
      </c>
      <c r="J10" s="15">
        <f t="shared" si="0"/>
        <v>119979.158232</v>
      </c>
      <c r="K10" s="16">
        <f>(J10-'[4]Sheet1'!J10)/'[4]Sheet1'!J10</f>
        <v>-0.3896888488493343</v>
      </c>
      <c r="L10" s="15">
        <f t="shared" si="1"/>
        <v>891159.2092209999</v>
      </c>
      <c r="M10" s="16">
        <f>(L10-'[4]Sheet1'!L10)/'[4]Sheet1'!L10</f>
        <v>-0.2482253256260994</v>
      </c>
    </row>
    <row r="11" spans="1:13" s="3" customFormat="1" ht="14.25" customHeight="1">
      <c r="A11" s="14" t="s">
        <v>66</v>
      </c>
      <c r="B11" s="15">
        <v>25848.298061</v>
      </c>
      <c r="C11" s="16">
        <f>(B11-'[4]Sheet1'!B11)/'[4]Sheet1'!B11</f>
        <v>-0.21300943876043305</v>
      </c>
      <c r="D11" s="15">
        <v>193386.222498</v>
      </c>
      <c r="E11" s="16">
        <f>(D11-'[4]Sheet1'!D11)/'[4]Sheet1'!D11</f>
        <v>-0.19601672628914643</v>
      </c>
      <c r="F11" s="15">
        <v>21742.2955</v>
      </c>
      <c r="G11" s="16">
        <f>(F11-'[4]Sheet1'!F11)/'[4]Sheet1'!F11</f>
        <v>-0.5958398589831528</v>
      </c>
      <c r="H11" s="15">
        <v>176486.9009</v>
      </c>
      <c r="I11" s="16">
        <f>(H11-'[4]Sheet1'!H11)/'[4]Sheet1'!H11</f>
        <v>-0.32238624683512745</v>
      </c>
      <c r="J11" s="15">
        <f t="shared" si="0"/>
        <v>47590.593561</v>
      </c>
      <c r="K11" s="16">
        <f>(J11-'[4]Sheet1'!J11)/'[4]Sheet1'!J11</f>
        <v>-0.45071333027459715</v>
      </c>
      <c r="L11" s="15">
        <f t="shared" si="1"/>
        <v>369873.123398</v>
      </c>
      <c r="M11" s="16">
        <f>(L11-'[4]Sheet1'!L11)/'[4]Sheet1'!L11</f>
        <v>-0.2617135990053794</v>
      </c>
    </row>
    <row r="12" spans="1:13" s="3" customFormat="1" ht="14.25" customHeight="1">
      <c r="A12" s="14" t="s">
        <v>67</v>
      </c>
      <c r="B12" s="15">
        <v>32755.346461</v>
      </c>
      <c r="C12" s="16">
        <f>(B12-'[4]Sheet1'!B12)/'[4]Sheet1'!B12</f>
        <v>-0.46311747104814643</v>
      </c>
      <c r="D12" s="15">
        <v>261741.547665</v>
      </c>
      <c r="E12" s="16">
        <f>(D12-'[4]Sheet1'!D12)/'[4]Sheet1'!D12</f>
        <v>-0.33324133780885357</v>
      </c>
      <c r="F12" s="15">
        <v>44677.019700000004</v>
      </c>
      <c r="G12" s="16">
        <f>(F12-'[4]Sheet1'!F12)/'[4]Sheet1'!F12</f>
        <v>-0.5519384124380534</v>
      </c>
      <c r="H12" s="15">
        <v>346584.06239999994</v>
      </c>
      <c r="I12" s="16">
        <f>(H12-'[4]Sheet1'!H12)/'[4]Sheet1'!H12</f>
        <v>-0.1753772787637115</v>
      </c>
      <c r="J12" s="15">
        <f t="shared" si="0"/>
        <v>77432.36616100001</v>
      </c>
      <c r="K12" s="16">
        <f>(J12-'[4]Sheet1'!J12)/'[4]Sheet1'!J12</f>
        <v>-0.518221885313168</v>
      </c>
      <c r="L12" s="15">
        <f t="shared" si="1"/>
        <v>608325.6100649999</v>
      </c>
      <c r="M12" s="16">
        <f>(L12-'[4]Sheet1'!L12)/'[4]Sheet1'!L12</f>
        <v>-0.2516160088051052</v>
      </c>
    </row>
    <row r="13" spans="1:13" s="3" customFormat="1" ht="14.25" customHeight="1">
      <c r="A13" s="14" t="s">
        <v>68</v>
      </c>
      <c r="B13" s="15">
        <v>67974.231688</v>
      </c>
      <c r="C13" s="16">
        <f>(B13-'[4]Sheet1'!B13)/'[4]Sheet1'!B13</f>
        <v>-0.19121809153612213</v>
      </c>
      <c r="D13" s="15">
        <v>535192.092861</v>
      </c>
      <c r="E13" s="16">
        <f>(D13-'[4]Sheet1'!D13)/'[4]Sheet1'!D13</f>
        <v>-0.1428939982754409</v>
      </c>
      <c r="F13" s="15">
        <v>41146.7944</v>
      </c>
      <c r="G13" s="16">
        <f>(F13-'[4]Sheet1'!F13)/'[4]Sheet1'!F13</f>
        <v>-0.6047463489021611</v>
      </c>
      <c r="H13" s="15">
        <v>349744.5543</v>
      </c>
      <c r="I13" s="16">
        <f>(H13-'[4]Sheet1'!H13)/'[4]Sheet1'!H13</f>
        <v>-0.21590994702708696</v>
      </c>
      <c r="J13" s="15">
        <f t="shared" si="0"/>
        <v>109121.026088</v>
      </c>
      <c r="K13" s="16">
        <f>(J13-'[4]Sheet1'!J13)/'[4]Sheet1'!J13</f>
        <v>-0.42002386915785594</v>
      </c>
      <c r="L13" s="15">
        <f t="shared" si="1"/>
        <v>884936.647161</v>
      </c>
      <c r="M13" s="16">
        <f>(L13-'[4]Sheet1'!L13)/'[4]Sheet1'!L13</f>
        <v>-0.17331885901033653</v>
      </c>
    </row>
    <row r="14" spans="1:13" s="3" customFormat="1" ht="14.25" customHeight="1">
      <c r="A14" s="14" t="s">
        <v>69</v>
      </c>
      <c r="B14" s="15">
        <v>22929.613037</v>
      </c>
      <c r="C14" s="16">
        <f>(B14-'[4]Sheet1'!B14)/'[4]Sheet1'!B14</f>
        <v>-0.4109633335958644</v>
      </c>
      <c r="D14" s="15">
        <v>156002.501172</v>
      </c>
      <c r="E14" s="16">
        <f>(D14-'[4]Sheet1'!D14)/'[4]Sheet1'!D14</f>
        <v>-0.43025442099151917</v>
      </c>
      <c r="F14" s="15">
        <v>31401.4027</v>
      </c>
      <c r="G14" s="16">
        <f>(F14-'[4]Sheet1'!F14)/'[4]Sheet1'!F14</f>
        <v>-0.4685068636479555</v>
      </c>
      <c r="H14" s="15">
        <v>223157.49420000002</v>
      </c>
      <c r="I14" s="16">
        <f>(H14-'[4]Sheet1'!H14)/'[4]Sheet1'!H14</f>
        <v>-0.17765778949411168</v>
      </c>
      <c r="J14" s="15">
        <f t="shared" si="0"/>
        <v>54331.015736999994</v>
      </c>
      <c r="K14" s="16">
        <f>(J14-'[4]Sheet1'!J14)/'[4]Sheet1'!J14</f>
        <v>-0.4456516200368315</v>
      </c>
      <c r="L14" s="15">
        <f t="shared" si="1"/>
        <v>379159.99537200003</v>
      </c>
      <c r="M14" s="16">
        <f>(L14-'[4]Sheet1'!L14)/'[4]Sheet1'!L14</f>
        <v>-0.30452197982308027</v>
      </c>
    </row>
    <row r="15" spans="1:13" s="3" customFormat="1" ht="14.25" customHeight="1">
      <c r="A15" s="14" t="s">
        <v>70</v>
      </c>
      <c r="B15" s="15">
        <v>29441.310217</v>
      </c>
      <c r="C15" s="16">
        <f>(B15-'[4]Sheet1'!B15)/'[4]Sheet1'!B15</f>
        <v>-0.17776693660528584</v>
      </c>
      <c r="D15" s="15">
        <v>232014.200346</v>
      </c>
      <c r="E15" s="16">
        <f>(D15-'[4]Sheet1'!D15)/'[4]Sheet1'!D15</f>
        <v>-0.13481541638979527</v>
      </c>
      <c r="F15" s="15">
        <v>39148.14919999999</v>
      </c>
      <c r="G15" s="16">
        <f>(F15-'[4]Sheet1'!F15)/'[4]Sheet1'!F15</f>
        <v>-0.5379474702568156</v>
      </c>
      <c r="H15" s="15">
        <v>307364.1972</v>
      </c>
      <c r="I15" s="16">
        <f>(H15-'[4]Sheet1'!H15)/'[4]Sheet1'!H15</f>
        <v>-0.20393349446955636</v>
      </c>
      <c r="J15" s="15">
        <f t="shared" si="0"/>
        <v>68589.45941699999</v>
      </c>
      <c r="K15" s="16">
        <f>(J15-'[4]Sheet1'!J15)/'[4]Sheet1'!J15</f>
        <v>-0.43094940166727586</v>
      </c>
      <c r="L15" s="15">
        <f t="shared" si="1"/>
        <v>539378.397546</v>
      </c>
      <c r="M15" s="16">
        <f>(L15-'[4]Sheet1'!L15)/'[4]Sheet1'!L15</f>
        <v>-0.17560393581192973</v>
      </c>
    </row>
    <row r="16" spans="1:13" s="3" customFormat="1" ht="14.25" customHeight="1">
      <c r="A16" s="14" t="s">
        <v>71</v>
      </c>
      <c r="B16" s="15">
        <v>39486.721158</v>
      </c>
      <c r="C16" s="16">
        <f>(B16-'[4]Sheet1'!B16)/'[4]Sheet1'!B16</f>
        <v>-0.027693213573274977</v>
      </c>
      <c r="D16" s="15">
        <v>304515.997037</v>
      </c>
      <c r="E16" s="16">
        <f>(D16-'[4]Sheet1'!D16)/'[4]Sheet1'!D16</f>
        <v>0.02212263226242859</v>
      </c>
      <c r="F16" s="15">
        <v>33227.5219</v>
      </c>
      <c r="G16" s="16">
        <f>(F16-'[4]Sheet1'!F16)/'[4]Sheet1'!F16</f>
        <v>-0.4620200595510332</v>
      </c>
      <c r="H16" s="15">
        <v>244484.9142</v>
      </c>
      <c r="I16" s="16">
        <f>(H16-'[4]Sheet1'!H16)/'[4]Sheet1'!H16</f>
        <v>-0.049772421493626234</v>
      </c>
      <c r="J16" s="15">
        <f t="shared" si="0"/>
        <v>72714.243058</v>
      </c>
      <c r="K16" s="16">
        <f>(J16-'[4]Sheet1'!J16)/'[4]Sheet1'!J16</f>
        <v>-0.28972570877858195</v>
      </c>
      <c r="L16" s="15">
        <f t="shared" si="1"/>
        <v>549000.911237</v>
      </c>
      <c r="M16" s="16">
        <f>(L16-'[4]Sheet1'!L16)/'[4]Sheet1'!L16</f>
        <v>-0.011194028261234489</v>
      </c>
    </row>
    <row r="17" spans="1:13" s="3" customFormat="1" ht="14.25" customHeight="1">
      <c r="A17" s="14" t="s">
        <v>72</v>
      </c>
      <c r="B17" s="15">
        <v>95351.965237</v>
      </c>
      <c r="C17" s="16">
        <f>(B17-'[4]Sheet1'!B17)/'[4]Sheet1'!B17</f>
        <v>-0.28415247930724413</v>
      </c>
      <c r="D17" s="15">
        <v>772591.398851</v>
      </c>
      <c r="E17" s="16">
        <f>(D17-'[4]Sheet1'!D17)/'[4]Sheet1'!D17</f>
        <v>-0.15104522251189656</v>
      </c>
      <c r="F17" s="15">
        <v>179283.29859999998</v>
      </c>
      <c r="G17" s="16">
        <f>(F17-'[4]Sheet1'!F17)/'[4]Sheet1'!F17</f>
        <v>-0.5227105488872019</v>
      </c>
      <c r="H17" s="15">
        <v>1311506.6241000001</v>
      </c>
      <c r="I17" s="16">
        <f>(H17-'[4]Sheet1'!H17)/'[4]Sheet1'!H17</f>
        <v>-0.2254596000760683</v>
      </c>
      <c r="J17" s="15">
        <f t="shared" si="0"/>
        <v>274635.263837</v>
      </c>
      <c r="K17" s="16">
        <f>(J17-'[4]Sheet1'!J17)/'[4]Sheet1'!J17</f>
        <v>-0.4602607676811122</v>
      </c>
      <c r="L17" s="15">
        <f t="shared" si="1"/>
        <v>2084098.0229510001</v>
      </c>
      <c r="M17" s="16">
        <f>(L17-'[4]Sheet1'!L17)/'[4]Sheet1'!L17</f>
        <v>-0.1994463592836228</v>
      </c>
    </row>
    <row r="18" spans="1:13" s="3" customFormat="1" ht="14.25" customHeight="1">
      <c r="A18" s="14" t="s">
        <v>73</v>
      </c>
      <c r="B18" s="15">
        <v>120174.035949</v>
      </c>
      <c r="C18" s="16">
        <f>(B18-'[4]Sheet1'!B18)/'[4]Sheet1'!B18</f>
        <v>-0.1552317483637302</v>
      </c>
      <c r="D18" s="15">
        <v>882011.300658</v>
      </c>
      <c r="E18" s="16">
        <f>(D18-'[4]Sheet1'!D18)/'[4]Sheet1'!D18</f>
        <v>-0.06394570883636304</v>
      </c>
      <c r="F18" s="15">
        <v>123068.82519999999</v>
      </c>
      <c r="G18" s="16">
        <f>(F18-'[4]Sheet1'!F18)/'[4]Sheet1'!F18</f>
        <v>-0.5764294104457491</v>
      </c>
      <c r="H18" s="15">
        <v>905519.815</v>
      </c>
      <c r="I18" s="16">
        <f>(H18-'[4]Sheet1'!H18)/'[4]Sheet1'!H18</f>
        <v>-0.2620083356089134</v>
      </c>
      <c r="J18" s="15">
        <f t="shared" si="0"/>
        <v>243242.861149</v>
      </c>
      <c r="K18" s="16">
        <f>(J18-'[4]Sheet1'!J18)/'[4]Sheet1'!J18</f>
        <v>-0.43798864065738763</v>
      </c>
      <c r="L18" s="15">
        <f t="shared" si="1"/>
        <v>1787531.115658</v>
      </c>
      <c r="M18" s="16">
        <f>(L18-'[4]Sheet1'!L18)/'[4]Sheet1'!L18</f>
        <v>-0.17597595958831336</v>
      </c>
    </row>
    <row r="19" spans="1:13" s="3" customFormat="1" ht="14.25" customHeight="1">
      <c r="A19" s="14" t="s">
        <v>74</v>
      </c>
      <c r="B19" s="15">
        <v>55576.606843</v>
      </c>
      <c r="C19" s="16">
        <f>(B19-'[4]Sheet1'!B19)/'[4]Sheet1'!B19</f>
        <v>-0.07838916534742556</v>
      </c>
      <c r="D19" s="15">
        <v>422525.207227</v>
      </c>
      <c r="E19" s="16">
        <f>(D19-'[4]Sheet1'!D19)/'[4]Sheet1'!D19</f>
        <v>0.013288859374920787</v>
      </c>
      <c r="F19" s="15">
        <v>60116.346000000005</v>
      </c>
      <c r="G19" s="16">
        <f>(F19-'[4]Sheet1'!F19)/'[4]Sheet1'!F19</f>
        <v>-0.5834097145936534</v>
      </c>
      <c r="H19" s="15">
        <v>469110.1223</v>
      </c>
      <c r="I19" s="16">
        <f>(H19-'[4]Sheet1'!H19)/'[4]Sheet1'!H19</f>
        <v>-0.14137300432355643</v>
      </c>
      <c r="J19" s="15">
        <f t="shared" si="0"/>
        <v>115692.952843</v>
      </c>
      <c r="K19" s="16">
        <f>(J19-'[4]Sheet1'!J19)/'[4]Sheet1'!J19</f>
        <v>-0.43456692111253836</v>
      </c>
      <c r="L19" s="15">
        <f t="shared" si="1"/>
        <v>891635.329527</v>
      </c>
      <c r="M19" s="16">
        <f>(L19-'[4]Sheet1'!L19)/'[4]Sheet1'!L19</f>
        <v>-0.07442677691791678</v>
      </c>
    </row>
    <row r="20" spans="1:13" s="3" customFormat="1" ht="14.25" customHeight="1">
      <c r="A20" s="14" t="s">
        <v>75</v>
      </c>
      <c r="B20" s="15">
        <v>33894.721829</v>
      </c>
      <c r="C20" s="16">
        <f>(B20-'[4]Sheet1'!B20)/'[4]Sheet1'!B20</f>
        <v>-0.10266813820945574</v>
      </c>
      <c r="D20" s="15">
        <v>254129.687004</v>
      </c>
      <c r="E20" s="16">
        <f>(D20-'[4]Sheet1'!D20)/'[4]Sheet1'!D20</f>
        <v>-0.07889084044371476</v>
      </c>
      <c r="F20" s="15">
        <v>73206.2919</v>
      </c>
      <c r="G20" s="16">
        <f>(F20-'[4]Sheet1'!F20)/'[4]Sheet1'!F20</f>
        <v>-0.2862039561887062</v>
      </c>
      <c r="H20" s="15">
        <v>513609.734</v>
      </c>
      <c r="I20" s="16">
        <f>(H20-'[4]Sheet1'!H20)/'[4]Sheet1'!H20</f>
        <v>-0.28899860533794663</v>
      </c>
      <c r="J20" s="15">
        <f t="shared" si="0"/>
        <v>107101.013729</v>
      </c>
      <c r="K20" s="16">
        <f>(J20-'[4]Sheet1'!J20)/'[4]Sheet1'!J20</f>
        <v>-0.23680208355448687</v>
      </c>
      <c r="L20" s="15">
        <f t="shared" si="1"/>
        <v>767739.421004</v>
      </c>
      <c r="M20" s="16">
        <f>(L20-'[4]Sheet1'!L20)/'[4]Sheet1'!L20</f>
        <v>-0.2309304284259569</v>
      </c>
    </row>
    <row r="21" spans="1:13" s="3" customFormat="1" ht="14.25" customHeight="1">
      <c r="A21" s="14" t="s">
        <v>76</v>
      </c>
      <c r="B21" s="15">
        <v>27990.03105</v>
      </c>
      <c r="C21" s="16">
        <f>(B21-'[4]Sheet1'!B21)/'[4]Sheet1'!B21</f>
        <v>-0.5189430289458284</v>
      </c>
      <c r="D21" s="15">
        <v>216884.587172</v>
      </c>
      <c r="E21" s="16">
        <f>(D21-'[4]Sheet1'!D21)/'[4]Sheet1'!D21</f>
        <v>-0.31438165230383935</v>
      </c>
      <c r="F21" s="15">
        <v>51530.0801</v>
      </c>
      <c r="G21" s="16">
        <f>(F21-'[4]Sheet1'!F21)/'[4]Sheet1'!F21</f>
        <v>-0.5356651067255198</v>
      </c>
      <c r="H21" s="15">
        <v>373315.59809999994</v>
      </c>
      <c r="I21" s="16">
        <f>(H21-'[4]Sheet1'!H21)/'[4]Sheet1'!H21</f>
        <v>-0.3067958334971788</v>
      </c>
      <c r="J21" s="15">
        <f t="shared" si="0"/>
        <v>79520.11115</v>
      </c>
      <c r="K21" s="16">
        <f>(J21-'[4]Sheet1'!J21)/'[4]Sheet1'!J21</f>
        <v>-0.5299133830189564</v>
      </c>
      <c r="L21" s="15">
        <f t="shared" si="1"/>
        <v>590200.1852719999</v>
      </c>
      <c r="M21" s="16">
        <f>(L21-'[4]Sheet1'!L21)/'[4]Sheet1'!L21</f>
        <v>-0.3096028719285549</v>
      </c>
    </row>
    <row r="22" spans="1:13" s="3" customFormat="1" ht="14.25" customHeight="1">
      <c r="A22" s="14" t="s">
        <v>77</v>
      </c>
      <c r="B22" s="15">
        <v>106346.605789</v>
      </c>
      <c r="C22" s="16">
        <f>(B22-'[4]Sheet1'!B22)/'[4]Sheet1'!B22</f>
        <v>-0.1365194399389141</v>
      </c>
      <c r="D22" s="15">
        <v>816696.080352</v>
      </c>
      <c r="E22" s="16">
        <f>(D22-'[4]Sheet1'!D22)/'[4]Sheet1'!D22</f>
        <v>-0.084854596312601</v>
      </c>
      <c r="F22" s="15">
        <v>144864.8993</v>
      </c>
      <c r="G22" s="16">
        <f>(F22-'[4]Sheet1'!F22)/'[4]Sheet1'!F22</f>
        <v>-0.5168436252091311</v>
      </c>
      <c r="H22" s="15">
        <v>1163548.4568</v>
      </c>
      <c r="I22" s="16">
        <f>(H22-'[4]Sheet1'!H22)/'[4]Sheet1'!H22</f>
        <v>-0.16212985191684795</v>
      </c>
      <c r="J22" s="15">
        <f t="shared" si="0"/>
        <v>251211.50508899998</v>
      </c>
      <c r="K22" s="16">
        <f>(J22-'[4]Sheet1'!J22)/'[4]Sheet1'!J22</f>
        <v>-0.40610624484693386</v>
      </c>
      <c r="L22" s="15">
        <f t="shared" si="1"/>
        <v>1980244.537152</v>
      </c>
      <c r="M22" s="16">
        <f>(L22-'[4]Sheet1'!L22)/'[4]Sheet1'!L22</f>
        <v>-0.13189814424921711</v>
      </c>
    </row>
    <row r="23" spans="1:13" s="3" customFormat="1" ht="14.25" customHeight="1">
      <c r="A23" s="14" t="s">
        <v>78</v>
      </c>
      <c r="B23" s="15">
        <v>50126.713923</v>
      </c>
      <c r="C23" s="16">
        <f>(B23-'[4]Sheet1'!B23)/'[4]Sheet1'!B23</f>
        <v>-0.0875815637184278</v>
      </c>
      <c r="D23" s="15">
        <v>377966.86896</v>
      </c>
      <c r="E23" s="16">
        <f>(D23-'[4]Sheet1'!D23)/'[4]Sheet1'!D23</f>
        <v>-0.030400330630405065</v>
      </c>
      <c r="F23" s="15">
        <v>125526.71280000001</v>
      </c>
      <c r="G23" s="16">
        <f>(F23-'[4]Sheet1'!F23)/'[4]Sheet1'!F23</f>
        <v>-0.3736700900353737</v>
      </c>
      <c r="H23" s="15">
        <v>946917.94</v>
      </c>
      <c r="I23" s="16">
        <f>(H23-'[4]Sheet1'!H23)/'[4]Sheet1'!H23</f>
        <v>-0.04903148540427016</v>
      </c>
      <c r="J23" s="15">
        <f t="shared" si="0"/>
        <v>175653.426723</v>
      </c>
      <c r="K23" s="16">
        <f>(J23-'[4]Sheet1'!J23)/'[4]Sheet1'!J23</f>
        <v>-0.3121195350335469</v>
      </c>
      <c r="L23" s="15">
        <f t="shared" si="1"/>
        <v>1324884.80896</v>
      </c>
      <c r="M23" s="16">
        <f>(L23-'[4]Sheet1'!L23)/'[4]Sheet1'!L23</f>
        <v>-0.043789735101720496</v>
      </c>
    </row>
    <row r="24" spans="1:13" s="3" customFormat="1" ht="14.25" customHeight="1">
      <c r="A24" s="14" t="s">
        <v>79</v>
      </c>
      <c r="B24" s="15">
        <v>60700.664744</v>
      </c>
      <c r="C24" s="16">
        <f>(B24-'[4]Sheet1'!B24)/'[4]Sheet1'!B24</f>
        <v>-0.2921950408091963</v>
      </c>
      <c r="D24" s="15">
        <v>477433.334753</v>
      </c>
      <c r="E24" s="16">
        <f>(D24-'[4]Sheet1'!D24)/'[4]Sheet1'!D24</f>
        <v>-0.18045826972576842</v>
      </c>
      <c r="F24" s="15">
        <v>80624.3596</v>
      </c>
      <c r="G24" s="16">
        <f>(F24-'[4]Sheet1'!F24)/'[4]Sheet1'!F24</f>
        <v>-0.47344315190915165</v>
      </c>
      <c r="H24" s="15">
        <v>597940.4211</v>
      </c>
      <c r="I24" s="16">
        <f>(H24-'[4]Sheet1'!H24)/'[4]Sheet1'!H24</f>
        <v>-0.23189123720456614</v>
      </c>
      <c r="J24" s="15">
        <f t="shared" si="0"/>
        <v>141325.024344</v>
      </c>
      <c r="K24" s="16">
        <f>(J24-'[4]Sheet1'!J24)/'[4]Sheet1'!J24</f>
        <v>-0.4083729274028489</v>
      </c>
      <c r="L24" s="15">
        <f t="shared" si="1"/>
        <v>1075373.755853</v>
      </c>
      <c r="M24" s="16">
        <f>(L24-'[4]Sheet1'!L24)/'[4]Sheet1'!L24</f>
        <v>-0.20987622425506994</v>
      </c>
    </row>
    <row r="25" spans="1:13" s="3" customFormat="1" ht="14.25" customHeight="1">
      <c r="A25" s="14" t="s">
        <v>80</v>
      </c>
      <c r="B25" s="15">
        <v>55935.448079</v>
      </c>
      <c r="C25" s="16">
        <f>(B25-'[4]Sheet1'!B25)/'[4]Sheet1'!B25</f>
        <v>-0.22818080298808766</v>
      </c>
      <c r="D25" s="15">
        <v>471810.099036</v>
      </c>
      <c r="E25" s="16">
        <f>(D25-'[4]Sheet1'!D25)/'[4]Sheet1'!D25</f>
        <v>-0.09248943304756169</v>
      </c>
      <c r="F25" s="15">
        <v>46911.8243</v>
      </c>
      <c r="G25" s="16">
        <f>(F25-'[4]Sheet1'!F25)/'[4]Sheet1'!F25</f>
        <v>-0.5039375034118171</v>
      </c>
      <c r="H25" s="15">
        <v>350992.9669</v>
      </c>
      <c r="I25" s="16">
        <f>(H25-'[4]Sheet1'!H25)/'[4]Sheet1'!H25</f>
        <v>-0.4878640805601368</v>
      </c>
      <c r="J25" s="15">
        <f t="shared" si="0"/>
        <v>102847.272379</v>
      </c>
      <c r="K25" s="16">
        <f>(J25-'[4]Sheet1'!J25)/'[4]Sheet1'!J25</f>
        <v>-0.3842977253302688</v>
      </c>
      <c r="L25" s="15">
        <f t="shared" si="1"/>
        <v>822803.0659360001</v>
      </c>
      <c r="M25" s="16">
        <f>(L25-'[4]Sheet1'!L25)/'[4]Sheet1'!L25</f>
        <v>-0.31731529489670174</v>
      </c>
    </row>
    <row r="26" spans="1:13" s="3" customFormat="1" ht="14.25" customHeight="1">
      <c r="A26" s="14" t="s">
        <v>81</v>
      </c>
      <c r="B26" s="15">
        <v>154188.635668</v>
      </c>
      <c r="C26" s="16">
        <f>(B26-'[4]Sheet1'!B26)/'[4]Sheet1'!B26</f>
        <v>-0.2940418871004911</v>
      </c>
      <c r="D26" s="15">
        <v>1136289.807945</v>
      </c>
      <c r="E26" s="16">
        <f>(D26-'[4]Sheet1'!D26)/'[4]Sheet1'!D26</f>
        <v>-0.163001992527885</v>
      </c>
      <c r="F26" s="15">
        <v>151176.9431</v>
      </c>
      <c r="G26" s="16">
        <f>(F26-'[4]Sheet1'!F26)/'[4]Sheet1'!F26</f>
        <v>-0.4043947527639017</v>
      </c>
      <c r="H26" s="15">
        <v>1135799.7707</v>
      </c>
      <c r="I26" s="16">
        <f>(H26-'[4]Sheet1'!H26)/'[4]Sheet1'!H26</f>
        <v>-0.1964713556259039</v>
      </c>
      <c r="J26" s="15">
        <f t="shared" si="0"/>
        <v>305365.578768</v>
      </c>
      <c r="K26" s="16">
        <f>(J26-'[4]Sheet1'!J26)/'[4]Sheet1'!J26</f>
        <v>-0.35335572367935697</v>
      </c>
      <c r="L26" s="15">
        <f t="shared" si="1"/>
        <v>2272089.5786450002</v>
      </c>
      <c r="M26" s="16">
        <f>(L26-'[4]Sheet1'!L26)/'[4]Sheet1'!L26</f>
        <v>-0.18007448050257002</v>
      </c>
    </row>
    <row r="27" spans="1:13" s="3" customFormat="1" ht="14.25" customHeight="1">
      <c r="A27" s="14" t="s">
        <v>82</v>
      </c>
      <c r="B27" s="15">
        <v>35491.680498</v>
      </c>
      <c r="C27" s="16">
        <f>(B27-'[4]Sheet1'!B27)/'[4]Sheet1'!B27</f>
        <v>-0.3174666217720097</v>
      </c>
      <c r="D27" s="15">
        <v>255428.12426900002</v>
      </c>
      <c r="E27" s="16">
        <f>(D27-'[4]Sheet1'!D27)/'[4]Sheet1'!D27</f>
        <v>-0.2551085242088482</v>
      </c>
      <c r="F27" s="15">
        <v>16573.5919</v>
      </c>
      <c r="G27" s="16">
        <f>(F27-'[4]Sheet1'!F27)/'[4]Sheet1'!F27</f>
        <v>-0.6209482307030276</v>
      </c>
      <c r="H27" s="15">
        <v>147624.578</v>
      </c>
      <c r="I27" s="16">
        <f>(H27-'[4]Sheet1'!H27)/'[4]Sheet1'!H27</f>
        <v>-0.4413158344497928</v>
      </c>
      <c r="J27" s="15">
        <f t="shared" si="0"/>
        <v>52065.272398</v>
      </c>
      <c r="K27" s="16">
        <f>(J27-'[4]Sheet1'!J27)/'[4]Sheet1'!J27</f>
        <v>-0.4560881967825013</v>
      </c>
      <c r="L27" s="15">
        <f t="shared" si="1"/>
        <v>403052.702269</v>
      </c>
      <c r="M27" s="16">
        <f>(L27-'[4]Sheet1'!L27)/'[4]Sheet1'!L27</f>
        <v>-0.3361483061597511</v>
      </c>
    </row>
    <row r="28" spans="1:13" s="3" customFormat="1" ht="14.25" customHeight="1">
      <c r="A28" s="14" t="s">
        <v>83</v>
      </c>
      <c r="B28" s="15">
        <v>6703.261276</v>
      </c>
      <c r="C28" s="16">
        <f>(B28-'[4]Sheet1'!B28)/'[4]Sheet1'!B28</f>
        <v>-0.4135122333131482</v>
      </c>
      <c r="D28" s="15">
        <v>54260.704987</v>
      </c>
      <c r="E28" s="16">
        <f>(D28-'[4]Sheet1'!D28)/'[4]Sheet1'!D28</f>
        <v>-0.3390705131243656</v>
      </c>
      <c r="F28" s="15">
        <v>5726.661819999999</v>
      </c>
      <c r="G28" s="16">
        <f>(F28-'[4]Sheet1'!F28)/'[4]Sheet1'!F28</f>
        <v>-0.7852259092709103</v>
      </c>
      <c r="H28" s="15">
        <v>43456.2667</v>
      </c>
      <c r="I28" s="16">
        <f>(H28-'[4]Sheet1'!H28)/'[4]Sheet1'!H28</f>
        <v>-0.5623778644860635</v>
      </c>
      <c r="J28" s="15">
        <f t="shared" si="0"/>
        <v>12429.923095999999</v>
      </c>
      <c r="K28" s="16">
        <f>(J28-'[4]Sheet1'!J28)/'[4]Sheet1'!J28</f>
        <v>-0.6736966490394202</v>
      </c>
      <c r="L28" s="15">
        <f t="shared" si="1"/>
        <v>97716.971687</v>
      </c>
      <c r="M28" s="16">
        <f>(L28-'[4]Sheet1'!L28)/'[4]Sheet1'!L28</f>
        <v>-0.46131310828028604</v>
      </c>
    </row>
    <row r="29" spans="1:13" s="3" customFormat="1" ht="14.25" customHeight="1">
      <c r="A29" s="14" t="s">
        <v>84</v>
      </c>
      <c r="B29" s="15">
        <v>34836.761028</v>
      </c>
      <c r="C29" s="16">
        <f>(B29-'[4]Sheet1'!B29)/'[4]Sheet1'!B29</f>
        <v>-0.46543431833045507</v>
      </c>
      <c r="D29" s="15">
        <v>258805.661201</v>
      </c>
      <c r="E29" s="16">
        <f>(D29-'[4]Sheet1'!D29)/'[4]Sheet1'!D29</f>
        <v>-0.28930372659674874</v>
      </c>
      <c r="F29" s="15">
        <v>39634.3868</v>
      </c>
      <c r="G29" s="16">
        <f>(F29-'[4]Sheet1'!F29)/'[4]Sheet1'!F29</f>
        <v>-0.33382875323388617</v>
      </c>
      <c r="H29" s="15">
        <v>320151.1788</v>
      </c>
      <c r="I29" s="16">
        <f>(H29-'[4]Sheet1'!H29)/'[4]Sheet1'!H29</f>
        <v>-0.1814035413018744</v>
      </c>
      <c r="J29" s="15">
        <f t="shared" si="0"/>
        <v>74471.147828</v>
      </c>
      <c r="K29" s="16">
        <f>(J29-'[4]Sheet1'!J29)/'[4]Sheet1'!J29</f>
        <v>-0.40262573861888146</v>
      </c>
      <c r="L29" s="15">
        <f t="shared" si="1"/>
        <v>578956.840001</v>
      </c>
      <c r="M29" s="16">
        <f>(L29-'[4]Sheet1'!L29)/'[4]Sheet1'!L29</f>
        <v>-0.23342924709049007</v>
      </c>
    </row>
    <row r="30" spans="1:13" s="3" customFormat="1" ht="14.25" customHeight="1">
      <c r="A30" s="14" t="s">
        <v>85</v>
      </c>
      <c r="B30" s="15">
        <v>80657.003123</v>
      </c>
      <c r="C30" s="16">
        <f>(B30-'[4]Sheet1'!B30)/'[4]Sheet1'!B30</f>
        <v>0.09811222166064103</v>
      </c>
      <c r="D30" s="15">
        <v>581100.085182</v>
      </c>
      <c r="E30" s="16">
        <f>(D30-'[4]Sheet1'!D30)/'[4]Sheet1'!D30</f>
        <v>0.09956547625834496</v>
      </c>
      <c r="F30" s="15">
        <v>68597.6554</v>
      </c>
      <c r="G30" s="16">
        <f>(F30-'[4]Sheet1'!F30)/'[4]Sheet1'!F30</f>
        <v>-0.4714440333197505</v>
      </c>
      <c r="H30" s="15">
        <v>519944.91750000004</v>
      </c>
      <c r="I30" s="16">
        <f>(H30-'[4]Sheet1'!H30)/'[4]Sheet1'!H30</f>
        <v>0.1342475316879437</v>
      </c>
      <c r="J30" s="15">
        <f t="shared" si="0"/>
        <v>149254.65852300002</v>
      </c>
      <c r="K30" s="16">
        <f>(J30-'[4]Sheet1'!J30)/'[4]Sheet1'!J30</f>
        <v>-0.2656010061859001</v>
      </c>
      <c r="L30" s="15">
        <f t="shared" si="1"/>
        <v>1101045.002682</v>
      </c>
      <c r="M30" s="16">
        <f>(L30-'[4]Sheet1'!L30)/'[4]Sheet1'!L30</f>
        <v>0.11567516005769142</v>
      </c>
    </row>
    <row r="31" spans="1:13" s="3" customFormat="1" ht="14.25" customHeight="1">
      <c r="A31" s="14" t="s">
        <v>86</v>
      </c>
      <c r="B31" s="15">
        <v>19712.32636</v>
      </c>
      <c r="C31" s="16">
        <f>(B31-'[4]Sheet1'!B31)/'[4]Sheet1'!B31</f>
        <v>-0.1307699157806377</v>
      </c>
      <c r="D31" s="15">
        <v>144079.551423</v>
      </c>
      <c r="E31" s="16">
        <f>(D31-'[4]Sheet1'!D31)/'[4]Sheet1'!D31</f>
        <v>-0.06012953359911245</v>
      </c>
      <c r="F31" s="15">
        <v>37919.1429</v>
      </c>
      <c r="G31" s="16">
        <f>(F31-'[4]Sheet1'!F31)/'[4]Sheet1'!F31</f>
        <v>-0.5936182504527511</v>
      </c>
      <c r="H31" s="15">
        <v>268894.4421</v>
      </c>
      <c r="I31" s="16">
        <f>(H31-'[4]Sheet1'!H31)/'[4]Sheet1'!H31</f>
        <v>-0.20008959366166856</v>
      </c>
      <c r="J31" s="15">
        <f t="shared" si="0"/>
        <v>57631.46926</v>
      </c>
      <c r="K31" s="16">
        <f>(J31-'[4]Sheet1'!J31)/'[4]Sheet1'!J31</f>
        <v>-0.5031216615379054</v>
      </c>
      <c r="L31" s="15">
        <f t="shared" si="1"/>
        <v>412973.993523</v>
      </c>
      <c r="M31" s="16">
        <f>(L31-'[4]Sheet1'!L31)/'[4]Sheet1'!L31</f>
        <v>-0.15625393655540187</v>
      </c>
    </row>
    <row r="32" spans="1:13" s="3" customFormat="1" ht="14.25" customHeight="1">
      <c r="A32" s="14" t="s">
        <v>87</v>
      </c>
      <c r="B32" s="15">
        <v>66288.51362</v>
      </c>
      <c r="C32" s="16">
        <f>(B32-'[4]Sheet1'!B32)/'[4]Sheet1'!B32</f>
        <v>-0.06285003309172861</v>
      </c>
      <c r="D32" s="15">
        <v>447447.737554</v>
      </c>
      <c r="E32" s="16">
        <f>(D32-'[4]Sheet1'!D32)/'[4]Sheet1'!D32</f>
        <v>-0.0348189208719134</v>
      </c>
      <c r="F32" s="15">
        <v>70577.4528</v>
      </c>
      <c r="G32" s="16">
        <f>(F32-'[4]Sheet1'!F32)/'[4]Sheet1'!F32</f>
        <v>-0.5458232836485348</v>
      </c>
      <c r="H32" s="15">
        <v>503473.52339999995</v>
      </c>
      <c r="I32" s="16">
        <f>(H32-'[4]Sheet1'!H32)/'[4]Sheet1'!H32</f>
        <v>-0.1827666145609026</v>
      </c>
      <c r="J32" s="15">
        <f t="shared" si="0"/>
        <v>136865.96642</v>
      </c>
      <c r="K32" s="16">
        <f>(J32-'[4]Sheet1'!J32)/'[4]Sheet1'!J32</f>
        <v>-0.3947481801509041</v>
      </c>
      <c r="L32" s="15">
        <f t="shared" si="1"/>
        <v>950921.2609539999</v>
      </c>
      <c r="M32" s="16">
        <f>(L32-'[4]Sheet1'!L32)/'[4]Sheet1'!L32</f>
        <v>-0.11924015294326273</v>
      </c>
    </row>
    <row r="33" spans="1:13" s="3" customFormat="1" ht="14.25" customHeight="1">
      <c r="A33" s="14" t="s">
        <v>88</v>
      </c>
      <c r="B33" s="15">
        <v>17430.8708</v>
      </c>
      <c r="C33" s="16">
        <f>(B33-'[4]Sheet1'!B33)/'[4]Sheet1'!B33</f>
        <v>-0.36986352634388</v>
      </c>
      <c r="D33" s="15">
        <v>96406.2544</v>
      </c>
      <c r="E33" s="16">
        <f>(D33-'[4]Sheet1'!D33)/'[4]Sheet1'!D33</f>
        <v>-0.27135236674097396</v>
      </c>
      <c r="F33" s="15">
        <v>9441.3837</v>
      </c>
      <c r="G33" s="16">
        <f>(F33-'[4]Sheet1'!F33)/'[4]Sheet1'!F33</f>
        <v>-0.23435554783283455</v>
      </c>
      <c r="H33" s="15">
        <v>46787.2161</v>
      </c>
      <c r="I33" s="16">
        <f>(H33-'[4]Sheet1'!H33)/'[4]Sheet1'!H33</f>
        <v>-0.1849767306766383</v>
      </c>
      <c r="J33" s="15">
        <f t="shared" si="0"/>
        <v>26872.254500000003</v>
      </c>
      <c r="K33" s="16">
        <f>(J33-'[4]Sheet1'!J33)/'[4]Sheet1'!J33</f>
        <v>-0.3280818723184367</v>
      </c>
      <c r="L33" s="15">
        <f t="shared" si="1"/>
        <v>143193.4705</v>
      </c>
      <c r="M33" s="16">
        <f>(L33-'[4]Sheet1'!L33)/'[4]Sheet1'!L33</f>
        <v>-0.24521583105289432</v>
      </c>
    </row>
    <row r="34" spans="1:13" s="3" customFormat="1" ht="14.25" customHeight="1">
      <c r="A34" s="14" t="s">
        <v>89</v>
      </c>
      <c r="B34" s="15">
        <v>76638.986762</v>
      </c>
      <c r="C34" s="16">
        <f>(B34-'[4]Sheet1'!B34)/'[4]Sheet1'!B34</f>
        <v>-0.10811913870988504</v>
      </c>
      <c r="D34" s="15">
        <v>548641.97048</v>
      </c>
      <c r="E34" s="16">
        <f>(D34-'[4]Sheet1'!D34)/'[4]Sheet1'!D34</f>
        <v>-0.0512724104806184</v>
      </c>
      <c r="F34" s="15">
        <v>38110.5077</v>
      </c>
      <c r="G34" s="16">
        <f>(F34-'[4]Sheet1'!F34)/'[4]Sheet1'!F34</f>
        <v>-0.6002728116925049</v>
      </c>
      <c r="H34" s="15">
        <v>299338.6148</v>
      </c>
      <c r="I34" s="16">
        <f>(H34-'[4]Sheet1'!H34)/'[4]Sheet1'!H34</f>
        <v>-0.4686642060189946</v>
      </c>
      <c r="J34" s="15">
        <f t="shared" si="0"/>
        <v>114749.494462</v>
      </c>
      <c r="K34" s="16">
        <f>(J34-'[4]Sheet1'!J34)/'[4]Sheet1'!J34</f>
        <v>-0.36697240000990533</v>
      </c>
      <c r="L34" s="15">
        <f t="shared" si="1"/>
        <v>847980.58528</v>
      </c>
      <c r="M34" s="16">
        <f>(L34-'[4]Sheet1'!L34)/'[4]Sheet1'!L34</f>
        <v>-0.25724047941942013</v>
      </c>
    </row>
    <row r="35" spans="1:13" s="3" customFormat="1" ht="14.25" customHeight="1">
      <c r="A35" s="14" t="s">
        <v>90</v>
      </c>
      <c r="B35" s="15">
        <v>25067.415262</v>
      </c>
      <c r="C35" s="16">
        <f>(B35-'[4]Sheet1'!B35)/'[4]Sheet1'!B35</f>
        <v>-0.3456910765898928</v>
      </c>
      <c r="D35" s="15">
        <v>202781.218404</v>
      </c>
      <c r="E35" s="16">
        <f>(D35-'[4]Sheet1'!D35)/'[4]Sheet1'!D35</f>
        <v>-0.2498814379353555</v>
      </c>
      <c r="F35" s="15">
        <v>28605.936</v>
      </c>
      <c r="G35" s="16">
        <f>(F35-'[4]Sheet1'!F35)/'[4]Sheet1'!F35</f>
        <v>-0.3277601803165268</v>
      </c>
      <c r="H35" s="15">
        <v>193897.4486</v>
      </c>
      <c r="I35" s="16">
        <f>(H35-'[4]Sheet1'!H35)/'[4]Sheet1'!H35</f>
        <v>-0.1427500240431055</v>
      </c>
      <c r="J35" s="15">
        <f t="shared" si="0"/>
        <v>53673.351262</v>
      </c>
      <c r="K35" s="16">
        <f>(J35-'[4]Sheet1'!J35)/'[4]Sheet1'!J35</f>
        <v>-0.3362553301749857</v>
      </c>
      <c r="L35" s="15">
        <f t="shared" si="1"/>
        <v>396678.66700400005</v>
      </c>
      <c r="M35" s="16">
        <f>(L35-'[4]Sheet1'!L35)/'[4]Sheet1'!L35</f>
        <v>-0.20107841074347943</v>
      </c>
    </row>
    <row r="36" spans="1:13" s="3" customFormat="1" ht="14.25" customHeight="1">
      <c r="A36" s="14" t="s">
        <v>91</v>
      </c>
      <c r="B36" s="15">
        <v>11974.669887</v>
      </c>
      <c r="C36" s="16">
        <f>(B36-'[4]Sheet1'!B36)/'[4]Sheet1'!B36</f>
        <v>-0.07235438106410794</v>
      </c>
      <c r="D36" s="15">
        <v>78351.254168</v>
      </c>
      <c r="E36" s="16">
        <f>(D36-'[4]Sheet1'!D36)/'[4]Sheet1'!D36</f>
        <v>-0.16057629061723497</v>
      </c>
      <c r="F36" s="15">
        <v>7816.178500000001</v>
      </c>
      <c r="G36" s="16">
        <f>(F36-'[4]Sheet1'!F36)/'[4]Sheet1'!F36</f>
        <v>-0.5841549689646288</v>
      </c>
      <c r="H36" s="15">
        <v>46159.337</v>
      </c>
      <c r="I36" s="16">
        <f>(H36-'[4]Sheet1'!H36)/'[4]Sheet1'!H36</f>
        <v>-0.31926549012758415</v>
      </c>
      <c r="J36" s="15">
        <f t="shared" si="0"/>
        <v>19790.848387000002</v>
      </c>
      <c r="K36" s="16">
        <f>(J36-'[4]Sheet1'!J36)/'[4]Sheet1'!J36</f>
        <v>-0.3757728323311629</v>
      </c>
      <c r="L36" s="15">
        <f t="shared" si="1"/>
        <v>124510.591168</v>
      </c>
      <c r="M36" s="16">
        <f>(L36-'[4]Sheet1'!L36)/'[4]Sheet1'!L36</f>
        <v>-0.2273500247835025</v>
      </c>
    </row>
    <row r="37" spans="1:13" s="3" customFormat="1" ht="14.25" customHeight="1">
      <c r="A37" s="14" t="s">
        <v>92</v>
      </c>
      <c r="B37" s="15">
        <v>9749.527393</v>
      </c>
      <c r="C37" s="16">
        <f>(B37-'[4]Sheet1'!B37)/'[4]Sheet1'!B37</f>
        <v>-0.3615149107702744</v>
      </c>
      <c r="D37" s="15">
        <v>82290.258702</v>
      </c>
      <c r="E37" s="16">
        <f>(D37-'[4]Sheet1'!D37)/'[4]Sheet1'!D37</f>
        <v>-0.23757199520611252</v>
      </c>
      <c r="F37" s="15">
        <v>11410.8839</v>
      </c>
      <c r="G37" s="16">
        <f>(F37-'[4]Sheet1'!F37)/'[4]Sheet1'!F37</f>
        <v>-0.5300518062717351</v>
      </c>
      <c r="H37" s="15">
        <v>81314.2415</v>
      </c>
      <c r="I37" s="16">
        <f>(H37-'[4]Sheet1'!H37)/'[4]Sheet1'!H37</f>
        <v>-0.16763667183509934</v>
      </c>
      <c r="J37" s="15">
        <f t="shared" si="0"/>
        <v>21160.411293</v>
      </c>
      <c r="K37" s="16">
        <f>(J37-'[4]Sheet1'!J37)/'[4]Sheet1'!J37</f>
        <v>-0.4649832674871663</v>
      </c>
      <c r="L37" s="15">
        <f t="shared" si="1"/>
        <v>163604.50020200002</v>
      </c>
      <c r="M37" s="16">
        <f>(L37-'[4]Sheet1'!L37)/'[4]Sheet1'!L37</f>
        <v>-0.20434589848596374</v>
      </c>
    </row>
    <row r="38" spans="1:13" s="3" customFormat="1" ht="14.25" customHeight="1">
      <c r="A38" s="14" t="s">
        <v>93</v>
      </c>
      <c r="B38" s="15">
        <v>40054.1468</v>
      </c>
      <c r="C38" s="16">
        <f>(B38-'[4]Sheet1'!B38)/'[4]Sheet1'!B38</f>
        <v>-0.018413484885840926</v>
      </c>
      <c r="D38" s="15">
        <v>274649.752</v>
      </c>
      <c r="E38" s="16">
        <f>(D38-'[4]Sheet1'!D38)/'[4]Sheet1'!D38</f>
        <v>-0.11644971715158985</v>
      </c>
      <c r="F38" s="15">
        <v>25436.583000000002</v>
      </c>
      <c r="G38" s="16">
        <f>(F38-'[4]Sheet1'!F38)/'[4]Sheet1'!F38</f>
        <v>-0.4777783103576009</v>
      </c>
      <c r="H38" s="15">
        <v>178073.1616</v>
      </c>
      <c r="I38" s="16">
        <f>(H38-'[4]Sheet1'!H38)/'[4]Sheet1'!H38</f>
        <v>-0.2112434215300302</v>
      </c>
      <c r="J38" s="15">
        <f t="shared" si="0"/>
        <v>65490.7298</v>
      </c>
      <c r="K38" s="16">
        <f>(J38-'[4]Sheet1'!J38)/'[4]Sheet1'!J38</f>
        <v>-0.26837378196470363</v>
      </c>
      <c r="L38" s="15">
        <f t="shared" si="1"/>
        <v>452722.91359999997</v>
      </c>
      <c r="M38" s="16">
        <f>(L38-'[4]Sheet1'!L38)/'[4]Sheet1'!L38</f>
        <v>-0.15633147929697394</v>
      </c>
    </row>
    <row r="39" spans="1:17" s="3" customFormat="1" ht="14.25" customHeight="1">
      <c r="A39" s="14" t="s">
        <v>94</v>
      </c>
      <c r="B39" s="15">
        <f>SUM(B8:B38)</f>
        <v>1504590.480767</v>
      </c>
      <c r="C39" s="16">
        <f>(B39-'[4]Sheet1'!B39)/'[4]Sheet1'!B39</f>
        <v>-0.2126287171704821</v>
      </c>
      <c r="D39" s="15">
        <f>SUM(D8:D38)</f>
        <v>11280263.544802003</v>
      </c>
      <c r="E39" s="16">
        <f>(D39-'[4]Sheet1'!D39)/'[4]Sheet1'!D39</f>
        <v>-0.13030391932617666</v>
      </c>
      <c r="F39" s="15">
        <f>SUM(F8:F38)</f>
        <v>1768781.2732200003</v>
      </c>
      <c r="G39" s="16">
        <f>(F39-'[4]Sheet1'!F39)/'[4]Sheet1'!F39</f>
        <v>-0.5021945670519686</v>
      </c>
      <c r="H39" s="15">
        <f>SUM(H8:H38)</f>
        <v>13252707.088099997</v>
      </c>
      <c r="I39" s="16">
        <f>(H39-'[4]Sheet1'!H39)/'[4]Sheet1'!H39</f>
        <v>-0.22104822337923818</v>
      </c>
      <c r="J39" s="15">
        <f t="shared" si="0"/>
        <v>3273371.7539870003</v>
      </c>
      <c r="K39" s="16">
        <f>(J39-'[4]Sheet1'!J39)/'[4]Sheet1'!J39</f>
        <v>-0.4009269662459033</v>
      </c>
      <c r="L39" s="15">
        <f t="shared" si="1"/>
        <v>24532970.632902</v>
      </c>
      <c r="M39" s="16">
        <f>(L39-'[4]Sheet1'!L39)/'[4]Sheet1'!L39</f>
        <v>-0.18179426212300331</v>
      </c>
      <c r="O39" s="20"/>
      <c r="Q39" s="20"/>
    </row>
    <row r="40" spans="1:13" ht="18.75" customHeight="1">
      <c r="A40" s="63"/>
      <c r="B40" s="63"/>
      <c r="C40" s="64"/>
      <c r="D40" s="63"/>
      <c r="E40" s="64"/>
      <c r="F40" s="63"/>
      <c r="G40" s="64"/>
      <c r="H40" s="63"/>
      <c r="I40" s="64"/>
      <c r="J40" s="63"/>
      <c r="K40" s="64"/>
      <c r="L40" s="63"/>
      <c r="M40" s="64"/>
    </row>
    <row r="42" ht="18.75" customHeight="1">
      <c r="J42" s="21"/>
    </row>
  </sheetData>
  <sheetProtection/>
  <mergeCells count="19">
    <mergeCell ref="L5:M5"/>
    <mergeCell ref="A40:M40"/>
    <mergeCell ref="A4:A7"/>
    <mergeCell ref="B6:B7"/>
    <mergeCell ref="D6:D7"/>
    <mergeCell ref="F6:F7"/>
    <mergeCell ref="H6:H7"/>
    <mergeCell ref="J6:J7"/>
    <mergeCell ref="L6:L7"/>
    <mergeCell ref="A2:M2"/>
    <mergeCell ref="L3:M3"/>
    <mergeCell ref="B4:E4"/>
    <mergeCell ref="F4:I4"/>
    <mergeCell ref="J4:M4"/>
    <mergeCell ref="B5:C5"/>
    <mergeCell ref="D5:E5"/>
    <mergeCell ref="F5:G5"/>
    <mergeCell ref="H5:I5"/>
    <mergeCell ref="J5:K5"/>
  </mergeCells>
  <printOptions horizontalCentered="1"/>
  <pageMargins left="0.5905511811023623" right="0.5905511811023623" top="0.1968503937007874" bottom="0.1968503937007874" header="0" footer="0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wangxiaofei</dc:creator>
  <cp:keywords/>
  <dc:description/>
  <cp:lastModifiedBy>王晓飞</cp:lastModifiedBy>
  <cp:lastPrinted>2019-07-25T01:25:52Z</cp:lastPrinted>
  <dcterms:created xsi:type="dcterms:W3CDTF">2015-06-05T18:19:00Z</dcterms:created>
  <dcterms:modified xsi:type="dcterms:W3CDTF">2019-08-28T02:33:38Z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